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C23" i="4"/>
  <c r="D15"/>
  <c r="C15"/>
  <c r="C37" s="1"/>
  <c r="E51" i="3"/>
  <c r="C51"/>
  <c r="E50"/>
  <c r="D50"/>
  <c r="D51" s="1"/>
  <c r="C50"/>
  <c r="E45"/>
  <c r="C45"/>
  <c r="E44"/>
  <c r="D44"/>
  <c r="D45" s="1"/>
  <c r="C44"/>
  <c r="C42"/>
  <c r="D41"/>
  <c r="C41"/>
  <c r="E41" s="1"/>
  <c r="C40"/>
  <c r="E40" s="1"/>
  <c r="D39"/>
  <c r="D40" s="1"/>
  <c r="C39"/>
  <c r="E39" s="1"/>
  <c r="E37"/>
  <c r="D42"/>
  <c r="E36"/>
  <c r="D36"/>
  <c r="D35"/>
  <c r="D29"/>
  <c r="E29" s="1"/>
  <c r="D24"/>
  <c r="E16"/>
  <c r="C16"/>
  <c r="E15"/>
  <c r="D15"/>
  <c r="D16" s="1"/>
  <c r="C15"/>
  <c r="F120" i="2"/>
  <c r="F119"/>
  <c r="F117"/>
  <c r="F116"/>
  <c r="F88"/>
  <c r="F87"/>
  <c r="F85"/>
  <c r="F84"/>
  <c r="F59"/>
  <c r="F49"/>
  <c r="E49"/>
  <c r="F43"/>
  <c r="F37"/>
  <c r="F17"/>
  <c r="E17"/>
  <c r="E42" i="3" l="1"/>
</calcChain>
</file>

<file path=xl/sharedStrings.xml><?xml version="1.0" encoding="utf-8"?>
<sst xmlns="http://schemas.openxmlformats.org/spreadsheetml/2006/main" count="287" uniqueCount="196">
  <si>
    <t>Приложение N 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</si>
  <si>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</si>
  <si>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</si>
  <si>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</si>
  <si>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(форма)</t>
  </si>
  <si>
    <t xml:space="preserve">                           ПРОГНОЗНЫЕ СВЕДЕНИЯ</t>
  </si>
  <si>
    <t xml:space="preserve">                о расходах за технологическое присоединение</t>
  </si>
  <si>
    <t>Общество с ограниченной ответственностью "Районные электрические сети"</t>
  </si>
  <si>
    <t xml:space="preserve">               (наименование сетевой организации)</t>
  </si>
  <si>
    <t>на 2017 год</t>
  </si>
  <si>
    <t xml:space="preserve"> Полное наименование </t>
  </si>
  <si>
    <t xml:space="preserve"> Сокращенное наименование </t>
  </si>
  <si>
    <t>ООО "РЭС"</t>
  </si>
  <si>
    <t xml:space="preserve"> Место нахождения </t>
  </si>
  <si>
    <t>Амурская область, г.Тында, ул.Алтайская,19</t>
  </si>
  <si>
    <t xml:space="preserve">Адрес юридического лица </t>
  </si>
  <si>
    <t>676290,Амурская область, г.Тында, ул.Алтайская,19</t>
  </si>
  <si>
    <t xml:space="preserve"> ИНН</t>
  </si>
  <si>
    <t xml:space="preserve">КПП </t>
  </si>
  <si>
    <t xml:space="preserve">Ф.И.О. руководителя </t>
  </si>
  <si>
    <t>Парфенов Виктор Георгиевич</t>
  </si>
  <si>
    <t xml:space="preserve"> Адрес электронной почты </t>
  </si>
  <si>
    <t>OOORES2003@mail,ru</t>
  </si>
  <si>
    <t xml:space="preserve">.Контактный телефон </t>
  </si>
  <si>
    <t>8(41656)57421, 57402</t>
  </si>
  <si>
    <t xml:space="preserve"> Факс </t>
  </si>
  <si>
    <t>8(41656)48011</t>
  </si>
  <si>
    <t>Приложение N 3</t>
  </si>
  <si>
    <t xml:space="preserve">                   СТАНДАРТИЗИРОВАННЫЕ ТАРИФНЫЕ СТАВКИ</t>
  </si>
  <si>
    <t xml:space="preserve">            для расчета платы за технологическое присоединение</t>
  </si>
  <si>
    <t xml:space="preserve">           к территориальным распределительным сетям на уровне</t>
  </si>
  <si>
    <t xml:space="preserve">            напряжения ниже 35 кВ и присоединяемой мощностью иенее 8900 кВт</t>
  </si>
  <si>
    <t xml:space="preserve">                           (наименование сетевой организации)</t>
  </si>
  <si>
    <t xml:space="preserve">                            на __2017____ год</t>
  </si>
  <si>
    <t>№ п/п</t>
  </si>
  <si>
    <t>Наименование стандартизированных   тарифных ставок</t>
  </si>
  <si>
    <t>Единицы измерения</t>
  </si>
  <si>
    <t>трифные стаки</t>
  </si>
  <si>
    <t>по  постоянной схеме</t>
  </si>
  <si>
    <t>по временной схеме</t>
  </si>
  <si>
    <t xml:space="preserve">   *   Стандартизированная тарифная     </t>
  </si>
  <si>
    <t>рублей/кВт</t>
  </si>
  <si>
    <t xml:space="preserve">       ставка на покрытие расходов на</t>
  </si>
  <si>
    <t xml:space="preserve">       технологическое присоединение</t>
  </si>
  <si>
    <t xml:space="preserve">       энергопринимающих устройств</t>
  </si>
  <si>
    <t xml:space="preserve">       потребителей электрической</t>
  </si>
  <si>
    <t xml:space="preserve">       энергии, объектов</t>
  </si>
  <si>
    <t xml:space="preserve">       электросетевого хозяйства,</t>
  </si>
  <si>
    <t xml:space="preserve">       принадлежащих сетевым</t>
  </si>
  <si>
    <t xml:space="preserve">       организациям и иным лицам, по</t>
  </si>
  <si>
    <t xml:space="preserve">       мероприятиям, указанным в</t>
  </si>
  <si>
    <t xml:space="preserve">       пункте 16 методических указаний</t>
  </si>
  <si>
    <t xml:space="preserve">       по определению размера платы за</t>
  </si>
  <si>
    <t xml:space="preserve">       технологическое присоединение к</t>
  </si>
  <si>
    <t xml:space="preserve">       электрическим сетям,</t>
  </si>
  <si>
    <t xml:space="preserve">       утвержденных Федеральной</t>
  </si>
  <si>
    <t xml:space="preserve">       службой по тарифам, за</t>
  </si>
  <si>
    <t xml:space="preserve">       исключением подпунктов "б" и</t>
  </si>
  <si>
    <t xml:space="preserve">       "в" пункта 16, в расчете на 1</t>
  </si>
  <si>
    <t xml:space="preserve">       кВт максимальной мощности</t>
  </si>
  <si>
    <t>1.1</t>
  </si>
  <si>
    <t xml:space="preserve">       подготовку и выдачу сетевой</t>
  </si>
  <si>
    <t xml:space="preserve">       организацией технических</t>
  </si>
  <si>
    <t xml:space="preserve">       условий заявителю</t>
  </si>
  <si>
    <t>1.2</t>
  </si>
  <si>
    <t xml:space="preserve">   *   Стандартизированная тарифная    </t>
  </si>
  <si>
    <t xml:space="preserve">       проверку сетевой организацией</t>
  </si>
  <si>
    <t xml:space="preserve">       выполнения заявителем</t>
  </si>
  <si>
    <t xml:space="preserve">       технических условий</t>
  </si>
  <si>
    <t>1.3</t>
  </si>
  <si>
    <t xml:space="preserve">   *   Стандартизированная тарифная      рублей/км</t>
  </si>
  <si>
    <t xml:space="preserve">       участие сетевой организации в</t>
  </si>
  <si>
    <t xml:space="preserve">       осмотре должностным лицом</t>
  </si>
  <si>
    <t xml:space="preserve">       органа федерального</t>
  </si>
  <si>
    <t xml:space="preserve">       государственного</t>
  </si>
  <si>
    <t xml:space="preserve">       энергетического надзора</t>
  </si>
  <si>
    <t xml:space="preserve">       присоединяемых устройств</t>
  </si>
  <si>
    <t xml:space="preserve">       заявителя</t>
  </si>
  <si>
    <t>1.4</t>
  </si>
  <si>
    <t xml:space="preserve">   *   Стандартизированная тарифная      рублей/кВт</t>
  </si>
  <si>
    <t xml:space="preserve">       осуществление сетевой</t>
  </si>
  <si>
    <t xml:space="preserve">       организацией фактического</t>
  </si>
  <si>
    <t xml:space="preserve">       присоединения объектов</t>
  </si>
  <si>
    <t xml:space="preserve">       заявителя к электрическим сетям</t>
  </si>
  <si>
    <t xml:space="preserve">       и включение коммутационного</t>
  </si>
  <si>
    <t xml:space="preserve">       аппарата (фиксация</t>
  </si>
  <si>
    <t xml:space="preserve">       коммутационного аппарата в</t>
  </si>
  <si>
    <t xml:space="preserve">       положении "включено")</t>
  </si>
  <si>
    <t>2</t>
  </si>
  <si>
    <t xml:space="preserve">  **   Стандартизированная тарифная      рублей/км</t>
  </si>
  <si>
    <t>рублей/км</t>
  </si>
  <si>
    <t xml:space="preserve">       ставка на покрытие расходов</t>
  </si>
  <si>
    <t xml:space="preserve">       сетевой организации на</t>
  </si>
  <si>
    <t xml:space="preserve">       строительство воздушных линий</t>
  </si>
  <si>
    <t xml:space="preserve">       электропередачи на i-м уровне</t>
  </si>
  <si>
    <t xml:space="preserve">       напряжения согласно приложению</t>
  </si>
  <si>
    <t xml:space="preserve">       N 1 к методическим указаниям по</t>
  </si>
  <si>
    <t xml:space="preserve">       определению размера платы за</t>
  </si>
  <si>
    <t xml:space="preserve">       утвержденным Федеральной</t>
  </si>
  <si>
    <t xml:space="preserve">       службой по тарифам, в расчете</t>
  </si>
  <si>
    <t xml:space="preserve">       на 1 км линий электропередачи</t>
  </si>
  <si>
    <t xml:space="preserve">                                                            мощность до 15 кВт вкл.</t>
  </si>
  <si>
    <t>строительство  ВЛ-10 кВ</t>
  </si>
  <si>
    <t>руб./км</t>
  </si>
  <si>
    <t>строительство  ВЛ-0,4 кВ</t>
  </si>
  <si>
    <t xml:space="preserve">                                    мощность от 15 кВт до 150 кВт вкл.</t>
  </si>
  <si>
    <t>3</t>
  </si>
  <si>
    <t xml:space="preserve">       строительство кабельных линий</t>
  </si>
  <si>
    <t>4</t>
  </si>
  <si>
    <t xml:space="preserve">  **   Стандартизированная тарифная      рублей/кВт</t>
  </si>
  <si>
    <t xml:space="preserve">       строительство подстанций</t>
  </si>
  <si>
    <t xml:space="preserve">       согласно приложению N 1 к</t>
  </si>
  <si>
    <t xml:space="preserve">       методическим указаниям по</t>
  </si>
  <si>
    <t xml:space="preserve">       службой по тарифам, на i-м</t>
  </si>
  <si>
    <t xml:space="preserve">       уровне напряжения</t>
  </si>
  <si>
    <t>строительство ТП 10/0,4 кВ 250 кВА</t>
  </si>
  <si>
    <t>руб./кВт</t>
  </si>
  <si>
    <t>строительство ТП 10/0,4 кВ 630 кВА</t>
  </si>
  <si>
    <t xml:space="preserve">                                                            мощность от 15 кВт до 150 кВт вкл.</t>
  </si>
  <si>
    <t>* Ставки платы C1*,C2 * иC4 *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</si>
  <si>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Приложение N 4</t>
  </si>
  <si>
    <t>Расходы на мероприятия, осуществляемые при технологическом присоединении</t>
  </si>
  <si>
    <t>Общества с ограниченной ответственностью " Районные электрические сети"</t>
  </si>
  <si>
    <t>№</t>
  </si>
  <si>
    <t>Наименование мероприятий</t>
  </si>
  <si>
    <t>Распределение необходимой валовой выручки по каждому мероприятию (рублей)</t>
  </si>
  <si>
    <t>Объем максимальной мощности ( кВт)</t>
  </si>
  <si>
    <t>Ставка расчета платы по каждому мероприятию   ( руб/кВт), без учета НДС</t>
  </si>
  <si>
    <t>Подготовка и выдача сетевой организацией технических условий Заявителю</t>
  </si>
  <si>
    <t>Разработка сетевой организацией проектной документации, по строительству  "последней мили"</t>
  </si>
  <si>
    <t>Уровень напряжения ниже 35 кВ</t>
  </si>
  <si>
    <t xml:space="preserve"> мощностью до 15кВт</t>
  </si>
  <si>
    <t>мощность от 15 кВт до 150 кВт вкл.</t>
  </si>
  <si>
    <t>Выполнение сетевой организацией , мероприятий, связанных со строительством "последнеймили"</t>
  </si>
  <si>
    <t>3.1</t>
  </si>
  <si>
    <t>3.2</t>
  </si>
  <si>
    <t>3.3</t>
  </si>
  <si>
    <t>3.4</t>
  </si>
  <si>
    <t>3.5</t>
  </si>
  <si>
    <t>3.6</t>
  </si>
  <si>
    <t>3.7</t>
  </si>
  <si>
    <t>3.8</t>
  </si>
  <si>
    <t>Проверка сетевой организацией выполнения Заявителем ТУ</t>
  </si>
  <si>
    <t>по постоянной схеме</t>
  </si>
  <si>
    <t>Участие в осмотре должностным лицом Ростехнадзора  присоединяемых  Устройств  Заявителя (1)</t>
  </si>
  <si>
    <t>Фактические действия по присоединению и обеспечению работы Устройств в электрической сети</t>
  </si>
  <si>
    <t>______________________________</t>
  </si>
  <si>
    <t>*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</si>
  <si>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Директор ООО "РЭС"                                                                    В.Г.Парфенов</t>
  </si>
  <si>
    <t>Приложение N 5</t>
  </si>
  <si>
    <t>Расчет</t>
  </si>
  <si>
    <t>необходимой валовой выручки сетевой организации  ООО "Районные электрические сети"</t>
  </si>
  <si>
    <t>на технологическое присоединение на 2017год</t>
  </si>
  <si>
    <t>тыс.руб</t>
  </si>
  <si>
    <t>Показатели</t>
  </si>
  <si>
    <t>Ожидаемые данные за текущий период, 2016 год,тыс.руб</t>
  </si>
  <si>
    <t>Плановые показатели на следующий период 2017,тыс.руб</t>
  </si>
  <si>
    <t>Расходы на выполнеие мероприятий по технологическому присоединению</t>
  </si>
  <si>
    <t>вспомогательные материалы</t>
  </si>
  <si>
    <t>электроэнергия на хозяйственные нужды</t>
  </si>
  <si>
    <t>1.3.</t>
  </si>
  <si>
    <t>оплата труда</t>
  </si>
  <si>
    <t>отчисления на страховые взносы</t>
  </si>
  <si>
    <t>1.5</t>
  </si>
  <si>
    <t>прочие расходы, всего, в том числе</t>
  </si>
  <si>
    <t>1.5.1</t>
  </si>
  <si>
    <t xml:space="preserve">     работы и услуги производственного характера</t>
  </si>
  <si>
    <t>1.5.2</t>
  </si>
  <si>
    <t xml:space="preserve">    налоги и сборы, уменьшающие налогооблагаемую базу на прибыль организаций, всего</t>
  </si>
  <si>
    <t>1.5.3</t>
  </si>
  <si>
    <t xml:space="preserve">     работы и услуги непроизводственного характера, в т.ч.:</t>
  </si>
  <si>
    <t>1.5.3.1</t>
  </si>
  <si>
    <t>услуги связи</t>
  </si>
  <si>
    <t>1.5.3.2</t>
  </si>
  <si>
    <t>расходы на охрану и пожарную сигнализацию</t>
  </si>
  <si>
    <t>1.5.3.3</t>
  </si>
  <si>
    <t>расходы на информационное обслуживание, консультационные и юридическиеуслуги</t>
  </si>
  <si>
    <t>1.5.3.4</t>
  </si>
  <si>
    <t>плата за аренду имущества</t>
  </si>
  <si>
    <t>1.5.3.5</t>
  </si>
  <si>
    <t>другие прочие расходы, связанные с производством и реализацией</t>
  </si>
  <si>
    <t>1.6</t>
  </si>
  <si>
    <t>Внереализационные расходы, всего</t>
  </si>
  <si>
    <t>1.6.1</t>
  </si>
  <si>
    <t xml:space="preserve">    расходы на услуги банков</t>
  </si>
  <si>
    <t>1.6.2</t>
  </si>
  <si>
    <t xml:space="preserve">    % за пользование кредитом</t>
  </si>
  <si>
    <t>1.6.3</t>
  </si>
  <si>
    <t xml:space="preserve">    прочие обоснованные расходы</t>
  </si>
  <si>
    <t>1.6.4</t>
  </si>
  <si>
    <t xml:space="preserve">    денежные выплаты социального характера( по Коллективному договору)</t>
  </si>
  <si>
    <t>итого</t>
  </si>
  <si>
    <t>Расходы на строительство объектов электросетевого хазяйства  от существующих объектов электросетевого хозяйства до присоединяемых энергопринимающих устройств и (или) объектов электроэергетики</t>
  </si>
  <si>
    <t>Выпадающие доходы ( Экономия средств)</t>
  </si>
  <si>
    <t>Необходимая валовая выручка ( сумма п1-3)</t>
  </si>
  <si>
    <t>Директор ООО "РЭС"                                                          В.Г.Парфенов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</si>
</sst>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8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/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1" xfId="1" applyBorder="1" applyAlignment="1" applyProtection="1">
      <alignment horizontal="center" wrapText="1"/>
    </xf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wrapText="1"/>
    </xf>
    <xf numFmtId="0" fontId="0" fillId="0" borderId="2" xfId="0" applyBorder="1"/>
    <xf numFmtId="0" fontId="2" fillId="2" borderId="1" xfId="0" applyFont="1" applyFill="1" applyBorder="1" applyAlignment="1">
      <alignment wrapText="1"/>
    </xf>
    <xf numFmtId="0" fontId="0" fillId="0" borderId="2" xfId="0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/>
    <xf numFmtId="49" fontId="2" fillId="0" borderId="2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9" fontId="0" fillId="0" borderId="1" xfId="0" applyNumberForma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0" fillId="0" borderId="5" xfId="0" applyNumberFormat="1" applyBorder="1"/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right" vertical="top" wrapText="1"/>
    </xf>
    <xf numFmtId="0" fontId="0" fillId="0" borderId="4" xfId="0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4" fontId="9" fillId="2" borderId="6" xfId="0" applyNumberFormat="1" applyFont="1" applyFill="1" applyBorder="1" applyAlignment="1">
      <alignment horizontal="right" vertical="top" wrapText="1"/>
    </xf>
    <xf numFmtId="4" fontId="0" fillId="0" borderId="4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wrapText="1"/>
    </xf>
    <xf numFmtId="4" fontId="9" fillId="0" borderId="6" xfId="0" applyNumberFormat="1" applyFont="1" applyBorder="1" applyAlignment="1">
      <alignment horizontal="right" vertical="top" wrapText="1"/>
    </xf>
    <xf numFmtId="4" fontId="0" fillId="0" borderId="1" xfId="0" applyNumberFormat="1" applyBorder="1"/>
    <xf numFmtId="4" fontId="9" fillId="0" borderId="5" xfId="0" applyNumberFormat="1" applyFont="1" applyBorder="1" applyAlignment="1">
      <alignment horizontal="right" vertical="top" wrapText="1"/>
    </xf>
    <xf numFmtId="0" fontId="0" fillId="0" borderId="0" xfId="0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justify" vertical="top" wrapText="1"/>
    </xf>
    <xf numFmtId="2" fontId="11" fillId="0" borderId="15" xfId="0" applyNumberFormat="1" applyFont="1" applyBorder="1" applyAlignment="1">
      <alignment horizontal="center" vertical="top" wrapText="1"/>
    </xf>
    <xf numFmtId="2" fontId="0" fillId="0" borderId="16" xfId="0" applyNumberFormat="1" applyBorder="1" applyAlignment="1">
      <alignment vertical="top"/>
    </xf>
    <xf numFmtId="0" fontId="11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justify" vertical="top" wrapText="1"/>
    </xf>
    <xf numFmtId="2" fontId="11" fillId="2" borderId="1" xfId="0" applyNumberFormat="1" applyFont="1" applyFill="1" applyBorder="1" applyAlignment="1">
      <alignment horizontal="center" vertical="top" wrapText="1"/>
    </xf>
    <xf numFmtId="2" fontId="0" fillId="2" borderId="6" xfId="0" applyNumberFormat="1" applyFill="1" applyBorder="1"/>
    <xf numFmtId="0" fontId="11" fillId="0" borderId="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justify" vertical="top" wrapText="1"/>
    </xf>
    <xf numFmtId="2" fontId="11" fillId="2" borderId="20" xfId="0" applyNumberFormat="1" applyFont="1" applyFill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11" fillId="2" borderId="4" xfId="0" applyFont="1" applyFill="1" applyBorder="1" applyAlignment="1">
      <alignment horizontal="center" vertical="top" wrapText="1"/>
    </xf>
    <xf numFmtId="2" fontId="11" fillId="0" borderId="3" xfId="0" applyNumberFormat="1" applyFont="1" applyBorder="1" applyAlignment="1">
      <alignment horizontal="center" vertical="top"/>
    </xf>
    <xf numFmtId="2" fontId="0" fillId="0" borderId="3" xfId="0" applyNumberFormat="1" applyBorder="1" applyAlignment="1">
      <alignment horizontal="center"/>
    </xf>
    <xf numFmtId="49" fontId="12" fillId="0" borderId="22" xfId="0" applyNumberFormat="1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2" fontId="11" fillId="0" borderId="4" xfId="0" applyNumberFormat="1" applyFont="1" applyBorder="1" applyAlignment="1">
      <alignment horizontal="center" vertical="top"/>
    </xf>
    <xf numFmtId="2" fontId="0" fillId="0" borderId="4" xfId="0" applyNumberFormat="1" applyBorder="1" applyAlignment="1">
      <alignment horizontal="center"/>
    </xf>
    <xf numFmtId="0" fontId="8" fillId="0" borderId="23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2" fontId="0" fillId="0" borderId="1" xfId="0" applyNumberFormat="1" applyBorder="1"/>
    <xf numFmtId="0" fontId="7" fillId="0" borderId="23" xfId="0" applyFont="1" applyFill="1" applyBorder="1" applyAlignment="1">
      <alignment wrapText="1"/>
    </xf>
    <xf numFmtId="43" fontId="12" fillId="0" borderId="1" xfId="0" applyNumberFormat="1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vertical="top" wrapText="1"/>
    </xf>
    <xf numFmtId="0" fontId="10" fillId="0" borderId="23" xfId="0" applyFont="1" applyFill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6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wrapText="1"/>
    </xf>
    <xf numFmtId="49" fontId="12" fillId="0" borderId="24" xfId="0" applyNumberFormat="1" applyFont="1" applyBorder="1" applyAlignment="1">
      <alignment horizontal="center" vertical="top" wrapText="1"/>
    </xf>
    <xf numFmtId="0" fontId="13" fillId="0" borderId="25" xfId="0" applyFont="1" applyBorder="1" applyAlignment="1">
      <alignment horizontal="justify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2" fontId="0" fillId="0" borderId="24" xfId="0" applyNumberFormat="1" applyBorder="1"/>
    <xf numFmtId="0" fontId="11" fillId="0" borderId="2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justify" vertical="top" wrapText="1"/>
    </xf>
    <xf numFmtId="0" fontId="11" fillId="0" borderId="28" xfId="0" applyFont="1" applyBorder="1" applyAlignment="1">
      <alignment horizontal="center" vertical="top" wrapText="1"/>
    </xf>
    <xf numFmtId="164" fontId="11" fillId="0" borderId="26" xfId="0" applyNumberFormat="1" applyFont="1" applyFill="1" applyBorder="1" applyAlignment="1">
      <alignment horizontal="center" vertical="top" wrapText="1"/>
    </xf>
    <xf numFmtId="2" fontId="0" fillId="0" borderId="29" xfId="0" applyNumberFormat="1" applyBorder="1"/>
    <xf numFmtId="0" fontId="8" fillId="0" borderId="30" xfId="0" applyFont="1" applyBorder="1" applyAlignment="1">
      <alignment horizontal="left" vertical="top" wrapText="1"/>
    </xf>
    <xf numFmtId="49" fontId="11" fillId="0" borderId="27" xfId="0" applyNumberFormat="1" applyFont="1" applyBorder="1" applyAlignment="1">
      <alignment horizontal="center" vertical="top" wrapText="1"/>
    </xf>
    <xf numFmtId="0" fontId="7" fillId="0" borderId="30" xfId="0" applyFont="1" applyFill="1" applyBorder="1" applyAlignment="1">
      <alignment wrapText="1"/>
    </xf>
    <xf numFmtId="2" fontId="12" fillId="0" borderId="28" xfId="0" applyNumberFormat="1" applyFont="1" applyBorder="1" applyAlignment="1">
      <alignment horizontal="center" vertical="top" wrapText="1"/>
    </xf>
    <xf numFmtId="2" fontId="10" fillId="0" borderId="31" xfId="0" applyNumberFormat="1" applyFont="1" applyBorder="1" applyAlignment="1">
      <alignment vertical="top" wrapText="1"/>
    </xf>
    <xf numFmtId="0" fontId="10" fillId="0" borderId="30" xfId="0" applyFont="1" applyFill="1" applyBorder="1" applyAlignment="1">
      <alignment wrapText="1"/>
    </xf>
    <xf numFmtId="2" fontId="12" fillId="0" borderId="32" xfId="0" applyNumberFormat="1" applyFont="1" applyBorder="1" applyAlignment="1">
      <alignment horizontal="center" vertical="top" wrapText="1"/>
    </xf>
    <xf numFmtId="0" fontId="10" fillId="0" borderId="31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2" fontId="14" fillId="0" borderId="35" xfId="0" applyNumberFormat="1" applyFont="1" applyBorder="1" applyAlignment="1">
      <alignment horizontal="center" vertical="top" wrapText="1"/>
    </xf>
    <xf numFmtId="0" fontId="10" fillId="0" borderId="36" xfId="0" applyFont="1" applyFill="1" applyBorder="1" applyAlignment="1">
      <alignment wrapText="1"/>
    </xf>
    <xf numFmtId="49" fontId="11" fillId="0" borderId="14" xfId="0" applyNumberFormat="1" applyFont="1" applyBorder="1" applyAlignment="1">
      <alignment horizontal="center" vertical="top" wrapText="1"/>
    </xf>
    <xf numFmtId="0" fontId="8" fillId="0" borderId="29" xfId="0" applyFont="1" applyBorder="1" applyAlignment="1">
      <alignment horizontal="justify" vertical="top" wrapText="1"/>
    </xf>
    <xf numFmtId="2" fontId="12" fillId="0" borderId="0" xfId="0" applyNumberFormat="1" applyFont="1" applyBorder="1" applyAlignment="1">
      <alignment horizontal="center" vertical="top" wrapText="1"/>
    </xf>
    <xf numFmtId="2" fontId="0" fillId="0" borderId="12" xfId="0" applyNumberFormat="1" applyBorder="1"/>
    <xf numFmtId="0" fontId="8" fillId="0" borderId="26" xfId="0" applyFont="1" applyBorder="1" applyAlignment="1">
      <alignment horizontal="justify" vertical="top" wrapText="1"/>
    </xf>
    <xf numFmtId="2" fontId="12" fillId="2" borderId="37" xfId="0" applyNumberFormat="1" applyFont="1" applyFill="1" applyBorder="1" applyAlignment="1">
      <alignment horizontal="center" vertical="top" wrapText="1"/>
    </xf>
    <xf numFmtId="2" fontId="12" fillId="2" borderId="15" xfId="0" applyNumberFormat="1" applyFont="1" applyFill="1" applyBorder="1" applyAlignment="1">
      <alignment horizontal="center" vertical="top" wrapText="1"/>
    </xf>
    <xf numFmtId="2" fontId="12" fillId="2" borderId="16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justify" vertical="top" wrapText="1"/>
    </xf>
    <xf numFmtId="2" fontId="0" fillId="2" borderId="38" xfId="0" applyNumberFormat="1" applyFill="1" applyBorder="1"/>
    <xf numFmtId="0" fontId="8" fillId="0" borderId="39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justify" vertical="top" wrapText="1"/>
    </xf>
    <xf numFmtId="0" fontId="11" fillId="0" borderId="4" xfId="0" applyFont="1" applyBorder="1" applyAlignment="1">
      <alignment horizontal="center" vertical="top" wrapText="1"/>
    </xf>
    <xf numFmtId="2" fontId="0" fillId="0" borderId="4" xfId="0" applyNumberFormat="1" applyBorder="1"/>
    <xf numFmtId="0" fontId="8" fillId="0" borderId="2" xfId="0" applyFont="1" applyBorder="1" applyAlignment="1">
      <alignment horizontal="justify" vertical="top" wrapText="1"/>
    </xf>
    <xf numFmtId="0" fontId="11" fillId="0" borderId="2" xfId="0" applyFont="1" applyBorder="1" applyAlignment="1">
      <alignment horizontal="center" vertical="top" wrapText="1"/>
    </xf>
    <xf numFmtId="2" fontId="0" fillId="0" borderId="2" xfId="0" applyNumberFormat="1" applyBorder="1"/>
    <xf numFmtId="0" fontId="11" fillId="0" borderId="39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justify" vertical="top" wrapText="1"/>
    </xf>
    <xf numFmtId="2" fontId="7" fillId="0" borderId="32" xfId="0" applyNumberFormat="1" applyFont="1" applyBorder="1" applyAlignment="1">
      <alignment horizontal="center" vertical="top" wrapText="1"/>
    </xf>
    <xf numFmtId="2" fontId="7" fillId="0" borderId="40" xfId="0" applyNumberFormat="1" applyFont="1" applyBorder="1" applyAlignment="1">
      <alignment horizontal="center" vertical="top" wrapText="1"/>
    </xf>
    <xf numFmtId="2" fontId="0" fillId="0" borderId="29" xfId="0" applyNumberFormat="1" applyBorder="1" applyAlignment="1">
      <alignment vertical="top"/>
    </xf>
    <xf numFmtId="2" fontId="11" fillId="2" borderId="4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5" fillId="0" borderId="0" xfId="0" applyFont="1" applyAlignment="1">
      <alignment horizontal="center"/>
    </xf>
    <xf numFmtId="0" fontId="0" fillId="2" borderId="0" xfId="0" applyFill="1"/>
    <xf numFmtId="0" fontId="5" fillId="0" borderId="0" xfId="0" applyFont="1" applyAlignment="1"/>
    <xf numFmtId="0" fontId="5" fillId="2" borderId="0" xfId="0" applyFont="1" applyFill="1"/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2" fontId="1" fillId="2" borderId="1" xfId="0" applyNumberFormat="1" applyFont="1" applyFill="1" applyBorder="1"/>
    <xf numFmtId="2" fontId="1" fillId="0" borderId="1" xfId="0" applyNumberFormat="1" applyFont="1" applyBorder="1"/>
    <xf numFmtId="49" fontId="2" fillId="0" borderId="1" xfId="0" applyNumberFormat="1" applyFont="1" applyBorder="1"/>
    <xf numFmtId="0" fontId="17" fillId="0" borderId="1" xfId="0" applyFont="1" applyBorder="1"/>
    <xf numFmtId="2" fontId="0" fillId="2" borderId="1" xfId="0" applyNumberFormat="1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1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1" fillId="0" borderId="1" xfId="0" applyNumberFormat="1" applyFont="1" applyBorder="1"/>
    <xf numFmtId="0" fontId="1" fillId="2" borderId="1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7;&#1093;&#1085;&#1086;&#1083;&#1086;&#1075;.&#1087;&#1088;&#1080;&#1089;&#1086;&#1077;&#1076;&#1080;&#1085;&#1077;&#1085;&#1080;&#1077;/2017/2017&#1058;&#1077;&#1093;&#1087;&#1088;&#1080;&#1089;&#1086;&#1077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вр"/>
      <sheetName val="зплата"/>
      <sheetName val="накл"/>
      <sheetName val="среднее"/>
      <sheetName val="стр-во"/>
      <sheetName val="П-2"/>
      <sheetName val="П-3"/>
      <sheetName val="вып по ставкам"/>
      <sheetName val="ставка платы"/>
      <sheetName val="факт"/>
      <sheetName val="кальк"/>
      <sheetName val="вып дох"/>
      <sheetName val="проек.докум"/>
      <sheetName val="станд став"/>
      <sheetName val="тар сетка"/>
      <sheetName val="Лист1"/>
      <sheetName val="факт кол"/>
      <sheetName val="стан2"/>
      <sheetName val="стан3"/>
      <sheetName val="стан4"/>
      <sheetName val="стан5"/>
      <sheetName val="Лист7"/>
      <sheetName val="бесп.расс"/>
      <sheetName val="рассроч"/>
      <sheetName val="Лист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D5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OORES2003@mail,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opLeftCell="A4" workbookViewId="0">
      <selection activeCell="B36" sqref="B36"/>
    </sheetView>
  </sheetViews>
  <sheetFormatPr defaultRowHeight="15"/>
  <cols>
    <col min="2" max="2" width="35.42578125" customWidth="1"/>
    <col min="3" max="3" width="43.42578125" customWidth="1"/>
  </cols>
  <sheetData>
    <row r="1" spans="1:3">
      <c r="C1" t="s">
        <v>0</v>
      </c>
    </row>
    <row r="2" spans="1:3">
      <c r="C2" t="s">
        <v>1</v>
      </c>
    </row>
    <row r="3" spans="1:3">
      <c r="C3" t="s">
        <v>2</v>
      </c>
    </row>
    <row r="4" spans="1:3">
      <c r="C4" t="s">
        <v>3</v>
      </c>
    </row>
    <row r="6" spans="1:3">
      <c r="C6" t="s">
        <v>4</v>
      </c>
    </row>
    <row r="8" spans="1:3">
      <c r="B8" s="1" t="s">
        <v>5</v>
      </c>
    </row>
    <row r="9" spans="1:3">
      <c r="B9" t="s">
        <v>6</v>
      </c>
    </row>
    <row r="10" spans="1:3">
      <c r="B10" s="2" t="s">
        <v>7</v>
      </c>
    </row>
    <row r="11" spans="1:3">
      <c r="B11" t="s">
        <v>8</v>
      </c>
    </row>
    <row r="12" spans="1:3">
      <c r="B12" s="3" t="s">
        <v>9</v>
      </c>
    </row>
    <row r="14" spans="1:3" ht="26.25">
      <c r="A14" s="4">
        <v>1</v>
      </c>
      <c r="B14" s="5" t="s">
        <v>10</v>
      </c>
      <c r="C14" s="6" t="s">
        <v>7</v>
      </c>
    </row>
    <row r="15" spans="1:3">
      <c r="A15" s="4"/>
      <c r="B15" s="4"/>
      <c r="C15" s="7"/>
    </row>
    <row r="16" spans="1:3">
      <c r="A16" s="4">
        <v>2</v>
      </c>
      <c r="B16" s="5" t="s">
        <v>11</v>
      </c>
      <c r="C16" s="8" t="s">
        <v>12</v>
      </c>
    </row>
    <row r="17" spans="1:3">
      <c r="A17" s="4"/>
      <c r="B17" s="4"/>
      <c r="C17" s="7"/>
    </row>
    <row r="18" spans="1:3">
      <c r="A18" s="4">
        <v>3</v>
      </c>
      <c r="B18" s="5" t="s">
        <v>13</v>
      </c>
      <c r="C18" s="6" t="s">
        <v>14</v>
      </c>
    </row>
    <row r="19" spans="1:3">
      <c r="A19" s="4"/>
      <c r="B19" s="4"/>
      <c r="C19" s="7"/>
    </row>
    <row r="20" spans="1:3" ht="26.25">
      <c r="A20" s="4">
        <v>4</v>
      </c>
      <c r="B20" s="5" t="s">
        <v>15</v>
      </c>
      <c r="C20" s="6" t="s">
        <v>16</v>
      </c>
    </row>
    <row r="21" spans="1:3">
      <c r="A21" s="4"/>
      <c r="B21" s="4"/>
      <c r="C21" s="7"/>
    </row>
    <row r="22" spans="1:3">
      <c r="A22" s="4">
        <v>5</v>
      </c>
      <c r="B22" s="5" t="s">
        <v>17</v>
      </c>
      <c r="C22" s="9">
        <v>2808018394</v>
      </c>
    </row>
    <row r="23" spans="1:3">
      <c r="A23" s="4"/>
      <c r="B23" s="4"/>
      <c r="C23" s="9"/>
    </row>
    <row r="24" spans="1:3">
      <c r="A24" s="4">
        <v>6</v>
      </c>
      <c r="B24" s="5" t="s">
        <v>18</v>
      </c>
      <c r="C24" s="9">
        <v>280801001</v>
      </c>
    </row>
    <row r="25" spans="1:3">
      <c r="A25" s="4"/>
      <c r="B25" s="4"/>
      <c r="C25" s="9"/>
    </row>
    <row r="26" spans="1:3">
      <c r="A26" s="4">
        <v>7</v>
      </c>
      <c r="B26" s="5" t="s">
        <v>19</v>
      </c>
      <c r="C26" s="8" t="s">
        <v>20</v>
      </c>
    </row>
    <row r="27" spans="1:3">
      <c r="A27" s="4"/>
      <c r="B27" s="4"/>
      <c r="C27" s="9"/>
    </row>
    <row r="28" spans="1:3">
      <c r="A28" s="4">
        <v>8</v>
      </c>
      <c r="B28" s="5" t="s">
        <v>21</v>
      </c>
      <c r="C28" s="10" t="s">
        <v>22</v>
      </c>
    </row>
    <row r="29" spans="1:3">
      <c r="A29" s="4"/>
      <c r="B29" s="4"/>
      <c r="C29" s="9"/>
    </row>
    <row r="30" spans="1:3">
      <c r="A30" s="4">
        <v>9</v>
      </c>
      <c r="B30" s="5" t="s">
        <v>23</v>
      </c>
      <c r="C30" s="8" t="s">
        <v>24</v>
      </c>
    </row>
    <row r="31" spans="1:3">
      <c r="A31" s="4"/>
      <c r="B31" s="4"/>
      <c r="C31" s="9"/>
    </row>
    <row r="32" spans="1:3">
      <c r="A32" s="4">
        <v>10</v>
      </c>
      <c r="B32" s="5" t="s">
        <v>25</v>
      </c>
      <c r="C32" s="8" t="s">
        <v>26</v>
      </c>
    </row>
    <row r="36" spans="2:2">
      <c r="B36" s="11"/>
    </row>
  </sheetData>
  <hyperlinks>
    <hyperlink ref="C28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3"/>
  <sheetViews>
    <sheetView topLeftCell="A112" workbookViewId="0">
      <selection activeCell="H117" sqref="H117"/>
    </sheetView>
  </sheetViews>
  <sheetFormatPr defaultRowHeight="15"/>
  <cols>
    <col min="3" max="3" width="35.5703125" customWidth="1"/>
    <col min="4" max="4" width="12.5703125" customWidth="1"/>
    <col min="5" max="5" width="15.7109375" customWidth="1"/>
    <col min="6" max="6" width="18.140625" customWidth="1"/>
  </cols>
  <sheetData>
    <row r="1" spans="1:6">
      <c r="E1" t="s">
        <v>27</v>
      </c>
    </row>
    <row r="2" spans="1:6">
      <c r="E2" t="s">
        <v>1</v>
      </c>
    </row>
    <row r="3" spans="1:6">
      <c r="E3" t="s">
        <v>2</v>
      </c>
    </row>
    <row r="4" spans="1:6">
      <c r="E4" t="s">
        <v>3</v>
      </c>
    </row>
    <row r="5" spans="1:6">
      <c r="E5" t="s">
        <v>4</v>
      </c>
    </row>
    <row r="7" spans="1:6">
      <c r="C7" s="1" t="s">
        <v>28</v>
      </c>
    </row>
    <row r="8" spans="1:6">
      <c r="C8" t="s">
        <v>29</v>
      </c>
    </row>
    <row r="9" spans="1:6">
      <c r="C9" t="s">
        <v>30</v>
      </c>
    </row>
    <row r="10" spans="1:6">
      <c r="C10" t="s">
        <v>31</v>
      </c>
    </row>
    <row r="11" spans="1:6" ht="15.75">
      <c r="A11" s="12"/>
      <c r="B11" s="12" t="s">
        <v>7</v>
      </c>
      <c r="C11" s="12"/>
      <c r="D11" s="12"/>
      <c r="E11" s="12"/>
      <c r="F11" s="12"/>
    </row>
    <row r="12" spans="1:6">
      <c r="C12" t="s">
        <v>32</v>
      </c>
    </row>
    <row r="13" spans="1:6">
      <c r="C13" t="s">
        <v>33</v>
      </c>
    </row>
    <row r="15" spans="1:6" ht="30">
      <c r="B15" s="5" t="s">
        <v>34</v>
      </c>
      <c r="C15" s="6" t="s">
        <v>35</v>
      </c>
      <c r="D15" s="7" t="s">
        <v>36</v>
      </c>
      <c r="E15" s="13" t="s">
        <v>37</v>
      </c>
      <c r="F15" s="13"/>
    </row>
    <row r="16" spans="1:6" ht="26.25">
      <c r="B16" s="4"/>
      <c r="C16" s="14"/>
      <c r="D16" s="4"/>
      <c r="E16" s="6" t="s">
        <v>38</v>
      </c>
      <c r="F16" s="15" t="s">
        <v>39</v>
      </c>
    </row>
    <row r="17" spans="2:6">
      <c r="B17" s="16">
        <v>1</v>
      </c>
      <c r="C17" s="17" t="s">
        <v>40</v>
      </c>
      <c r="D17" s="18" t="s">
        <v>41</v>
      </c>
      <c r="E17" s="19">
        <f>E37+E43+E49+E59</f>
        <v>3086.31</v>
      </c>
      <c r="F17" s="19">
        <f>E17</f>
        <v>3086.31</v>
      </c>
    </row>
    <row r="18" spans="2:6">
      <c r="B18" s="20"/>
      <c r="C18" s="21" t="s">
        <v>42</v>
      </c>
      <c r="D18" s="22"/>
      <c r="E18" s="20"/>
      <c r="F18" s="20"/>
    </row>
    <row r="19" spans="2:6">
      <c r="B19" s="20"/>
      <c r="C19" s="21" t="s">
        <v>43</v>
      </c>
      <c r="D19" s="22"/>
      <c r="E19" s="20"/>
      <c r="F19" s="20"/>
    </row>
    <row r="20" spans="2:6">
      <c r="B20" s="20"/>
      <c r="C20" s="21" t="s">
        <v>44</v>
      </c>
      <c r="D20" s="22"/>
      <c r="E20" s="20"/>
      <c r="F20" s="20"/>
    </row>
    <row r="21" spans="2:6">
      <c r="B21" s="20"/>
      <c r="C21" s="21" t="s">
        <v>45</v>
      </c>
      <c r="D21" s="22"/>
      <c r="E21" s="20"/>
      <c r="F21" s="20"/>
    </row>
    <row r="22" spans="2:6">
      <c r="B22" s="20"/>
      <c r="C22" s="21" t="s">
        <v>46</v>
      </c>
      <c r="D22" s="22"/>
      <c r="E22" s="20"/>
      <c r="F22" s="20"/>
    </row>
    <row r="23" spans="2:6">
      <c r="B23" s="20"/>
      <c r="C23" s="21" t="s">
        <v>47</v>
      </c>
      <c r="D23" s="22"/>
      <c r="E23" s="20"/>
      <c r="F23" s="20"/>
    </row>
    <row r="24" spans="2:6">
      <c r="B24" s="20"/>
      <c r="C24" s="21" t="s">
        <v>48</v>
      </c>
      <c r="D24" s="22"/>
      <c r="E24" s="20"/>
      <c r="F24" s="20"/>
    </row>
    <row r="25" spans="2:6">
      <c r="B25" s="20"/>
      <c r="C25" s="21" t="s">
        <v>49</v>
      </c>
      <c r="D25" s="22"/>
      <c r="E25" s="20"/>
      <c r="F25" s="20"/>
    </row>
    <row r="26" spans="2:6">
      <c r="B26" s="20"/>
      <c r="C26" s="21" t="s">
        <v>50</v>
      </c>
      <c r="D26" s="22"/>
      <c r="E26" s="20"/>
      <c r="F26" s="20"/>
    </row>
    <row r="27" spans="2:6">
      <c r="B27" s="20"/>
      <c r="C27" s="21" t="s">
        <v>51</v>
      </c>
      <c r="D27" s="22"/>
      <c r="E27" s="20"/>
      <c r="F27" s="20"/>
    </row>
    <row r="28" spans="2:6">
      <c r="B28" s="20"/>
      <c r="C28" s="21" t="s">
        <v>52</v>
      </c>
      <c r="D28" s="22"/>
      <c r="E28" s="20"/>
      <c r="F28" s="20"/>
    </row>
    <row r="29" spans="2:6">
      <c r="B29" s="20"/>
      <c r="C29" s="21" t="s">
        <v>53</v>
      </c>
      <c r="D29" s="22"/>
      <c r="E29" s="20"/>
      <c r="F29" s="20"/>
    </row>
    <row r="30" spans="2:6">
      <c r="B30" s="20"/>
      <c r="C30" s="21" t="s">
        <v>54</v>
      </c>
      <c r="D30" s="22"/>
      <c r="E30" s="20"/>
      <c r="F30" s="20"/>
    </row>
    <row r="31" spans="2:6">
      <c r="B31" s="20"/>
      <c r="C31" s="21" t="s">
        <v>55</v>
      </c>
      <c r="D31" s="22"/>
      <c r="E31" s="20"/>
      <c r="F31" s="20"/>
    </row>
    <row r="32" spans="2:6">
      <c r="B32" s="20"/>
      <c r="C32" s="21" t="s">
        <v>56</v>
      </c>
      <c r="D32" s="22"/>
      <c r="E32" s="20"/>
      <c r="F32" s="20"/>
    </row>
    <row r="33" spans="2:6">
      <c r="B33" s="20"/>
      <c r="C33" s="21" t="s">
        <v>57</v>
      </c>
      <c r="D33" s="22"/>
      <c r="E33" s="20"/>
      <c r="F33" s="20"/>
    </row>
    <row r="34" spans="2:6">
      <c r="B34" s="20"/>
      <c r="C34" s="21" t="s">
        <v>58</v>
      </c>
      <c r="D34" s="22"/>
      <c r="E34" s="20"/>
      <c r="F34" s="20"/>
    </row>
    <row r="35" spans="2:6">
      <c r="B35" s="23"/>
      <c r="C35" s="24" t="s">
        <v>59</v>
      </c>
      <c r="D35" s="25"/>
      <c r="E35" s="23"/>
      <c r="F35" s="23"/>
    </row>
    <row r="36" spans="2:6">
      <c r="B36" s="4"/>
      <c r="C36" s="21"/>
      <c r="D36" s="4"/>
      <c r="E36" s="4"/>
      <c r="F36" s="26"/>
    </row>
    <row r="37" spans="2:6">
      <c r="B37" s="27" t="s">
        <v>60</v>
      </c>
      <c r="C37" s="17" t="s">
        <v>40</v>
      </c>
      <c r="D37" s="18" t="s">
        <v>41</v>
      </c>
      <c r="E37" s="19">
        <v>1551.19</v>
      </c>
      <c r="F37" s="19">
        <f>E37</f>
        <v>1551.19</v>
      </c>
    </row>
    <row r="38" spans="2:6">
      <c r="B38" s="28"/>
      <c r="C38" s="21" t="s">
        <v>42</v>
      </c>
      <c r="D38" s="22"/>
      <c r="E38" s="20"/>
      <c r="F38" s="20"/>
    </row>
    <row r="39" spans="2:6">
      <c r="B39" s="28"/>
      <c r="C39" s="21" t="s">
        <v>61</v>
      </c>
      <c r="D39" s="22"/>
      <c r="E39" s="20"/>
      <c r="F39" s="20"/>
    </row>
    <row r="40" spans="2:6">
      <c r="B40" s="28"/>
      <c r="C40" s="21" t="s">
        <v>62</v>
      </c>
      <c r="D40" s="22"/>
      <c r="E40" s="20"/>
      <c r="F40" s="20"/>
    </row>
    <row r="41" spans="2:6">
      <c r="B41" s="28"/>
      <c r="C41" s="21" t="s">
        <v>63</v>
      </c>
      <c r="D41" s="22"/>
      <c r="E41" s="20"/>
      <c r="F41" s="20"/>
    </row>
    <row r="42" spans="2:6">
      <c r="B42" s="29"/>
      <c r="C42" s="21"/>
      <c r="D42" s="25"/>
      <c r="E42" s="23"/>
      <c r="F42" s="23"/>
    </row>
    <row r="43" spans="2:6">
      <c r="B43" s="27" t="s">
        <v>64</v>
      </c>
      <c r="C43" s="17" t="s">
        <v>65</v>
      </c>
      <c r="D43" s="18" t="s">
        <v>41</v>
      </c>
      <c r="E43" s="30">
        <v>1372.59</v>
      </c>
      <c r="F43" s="30">
        <f>E43</f>
        <v>1372.59</v>
      </c>
    </row>
    <row r="44" spans="2:6">
      <c r="B44" s="28"/>
      <c r="C44" s="21" t="s">
        <v>42</v>
      </c>
      <c r="D44" s="22"/>
      <c r="E44" s="20"/>
      <c r="F44" s="20"/>
    </row>
    <row r="45" spans="2:6">
      <c r="B45" s="28"/>
      <c r="C45" s="21" t="s">
        <v>66</v>
      </c>
      <c r="D45" s="22"/>
      <c r="E45" s="20"/>
      <c r="F45" s="20"/>
    </row>
    <row r="46" spans="2:6">
      <c r="B46" s="28"/>
      <c r="C46" s="21" t="s">
        <v>67</v>
      </c>
      <c r="D46" s="22"/>
      <c r="E46" s="20"/>
      <c r="F46" s="20"/>
    </row>
    <row r="47" spans="2:6">
      <c r="B47" s="29"/>
      <c r="C47" s="24" t="s">
        <v>68</v>
      </c>
      <c r="D47" s="25"/>
      <c r="E47" s="23"/>
      <c r="F47" s="23"/>
    </row>
    <row r="48" spans="2:6">
      <c r="B48" s="31"/>
      <c r="C48" s="21"/>
      <c r="D48" s="4"/>
      <c r="E48" s="4"/>
      <c r="F48" s="26"/>
    </row>
    <row r="49" spans="2:6">
      <c r="B49" s="27" t="s">
        <v>69</v>
      </c>
      <c r="C49" s="14" t="s">
        <v>70</v>
      </c>
      <c r="D49" s="32" t="s">
        <v>41</v>
      </c>
      <c r="E49" s="30">
        <f>'[1]станд став'!D58</f>
        <v>0</v>
      </c>
      <c r="F49" s="30">
        <f>E49</f>
        <v>0</v>
      </c>
    </row>
    <row r="50" spans="2:6">
      <c r="B50" s="28"/>
      <c r="C50" s="21" t="s">
        <v>42</v>
      </c>
      <c r="D50" s="33"/>
      <c r="E50" s="20"/>
      <c r="F50" s="20"/>
    </row>
    <row r="51" spans="2:6">
      <c r="B51" s="28"/>
      <c r="C51" s="21" t="s">
        <v>71</v>
      </c>
      <c r="D51" s="33"/>
      <c r="E51" s="20"/>
      <c r="F51" s="20"/>
    </row>
    <row r="52" spans="2:6">
      <c r="B52" s="28"/>
      <c r="C52" s="21" t="s">
        <v>72</v>
      </c>
      <c r="D52" s="33"/>
      <c r="E52" s="20"/>
      <c r="F52" s="20"/>
    </row>
    <row r="53" spans="2:6">
      <c r="B53" s="28"/>
      <c r="C53" s="21" t="s">
        <v>73</v>
      </c>
      <c r="D53" s="33"/>
      <c r="E53" s="20"/>
      <c r="F53" s="20"/>
    </row>
    <row r="54" spans="2:6">
      <c r="B54" s="28"/>
      <c r="C54" s="21" t="s">
        <v>74</v>
      </c>
      <c r="D54" s="33"/>
      <c r="E54" s="20"/>
      <c r="F54" s="20"/>
    </row>
    <row r="55" spans="2:6">
      <c r="B55" s="28"/>
      <c r="C55" s="21" t="s">
        <v>75</v>
      </c>
      <c r="D55" s="33"/>
      <c r="E55" s="20"/>
      <c r="F55" s="20"/>
    </row>
    <row r="56" spans="2:6">
      <c r="B56" s="28"/>
      <c r="C56" s="21" t="s">
        <v>76</v>
      </c>
      <c r="D56" s="33"/>
      <c r="E56" s="20"/>
      <c r="F56" s="20"/>
    </row>
    <row r="57" spans="2:6">
      <c r="B57" s="29"/>
      <c r="C57" s="24" t="s">
        <v>77</v>
      </c>
      <c r="D57" s="34"/>
      <c r="E57" s="23"/>
      <c r="F57" s="23"/>
    </row>
    <row r="58" spans="2:6">
      <c r="B58" s="31"/>
      <c r="C58" s="21"/>
      <c r="D58" s="4"/>
      <c r="E58" s="4"/>
      <c r="F58" s="26"/>
    </row>
    <row r="59" spans="2:6">
      <c r="B59" s="27" t="s">
        <v>78</v>
      </c>
      <c r="C59" s="14" t="s">
        <v>79</v>
      </c>
      <c r="D59" s="18" t="s">
        <v>41</v>
      </c>
      <c r="E59" s="30">
        <v>162.53</v>
      </c>
      <c r="F59" s="30">
        <f>E59</f>
        <v>162.53</v>
      </c>
    </row>
    <row r="60" spans="2:6">
      <c r="B60" s="28"/>
      <c r="C60" s="21" t="s">
        <v>42</v>
      </c>
      <c r="D60" s="22"/>
      <c r="E60" s="20"/>
      <c r="F60" s="20"/>
    </row>
    <row r="61" spans="2:6">
      <c r="B61" s="28"/>
      <c r="C61" s="21" t="s">
        <v>80</v>
      </c>
      <c r="D61" s="22"/>
      <c r="E61" s="20"/>
      <c r="F61" s="20"/>
    </row>
    <row r="62" spans="2:6">
      <c r="B62" s="28"/>
      <c r="C62" s="21" t="s">
        <v>81</v>
      </c>
      <c r="D62" s="22"/>
      <c r="E62" s="20"/>
      <c r="F62" s="20"/>
    </row>
    <row r="63" spans="2:6">
      <c r="B63" s="28"/>
      <c r="C63" s="21" t="s">
        <v>82</v>
      </c>
      <c r="D63" s="22"/>
      <c r="E63" s="20"/>
      <c r="F63" s="20"/>
    </row>
    <row r="64" spans="2:6">
      <c r="B64" s="28"/>
      <c r="C64" s="21" t="s">
        <v>83</v>
      </c>
      <c r="D64" s="22"/>
      <c r="E64" s="20"/>
      <c r="F64" s="20"/>
    </row>
    <row r="65" spans="2:6">
      <c r="B65" s="28"/>
      <c r="C65" s="21" t="s">
        <v>84</v>
      </c>
      <c r="D65" s="22"/>
      <c r="E65" s="20"/>
      <c r="F65" s="20"/>
    </row>
    <row r="66" spans="2:6">
      <c r="B66" s="28"/>
      <c r="C66" s="21" t="s">
        <v>85</v>
      </c>
      <c r="D66" s="22"/>
      <c r="E66" s="20"/>
      <c r="F66" s="20"/>
    </row>
    <row r="67" spans="2:6">
      <c r="B67" s="28"/>
      <c r="C67" s="21" t="s">
        <v>86</v>
      </c>
      <c r="D67" s="22"/>
      <c r="E67" s="20"/>
      <c r="F67" s="20"/>
    </row>
    <row r="68" spans="2:6">
      <c r="B68" s="29"/>
      <c r="C68" s="21" t="s">
        <v>87</v>
      </c>
      <c r="D68" s="22"/>
      <c r="E68" s="23"/>
      <c r="F68" s="23"/>
    </row>
    <row r="69" spans="2:6">
      <c r="B69" s="35"/>
      <c r="C69" s="4"/>
      <c r="D69" s="36"/>
      <c r="E69" s="4"/>
      <c r="F69" s="4"/>
    </row>
    <row r="70" spans="2:6">
      <c r="B70" s="27" t="s">
        <v>88</v>
      </c>
      <c r="C70" s="14" t="s">
        <v>89</v>
      </c>
      <c r="D70" s="18" t="s">
        <v>90</v>
      </c>
      <c r="E70" s="16"/>
      <c r="F70" s="37"/>
    </row>
    <row r="71" spans="2:6">
      <c r="B71" s="28"/>
      <c r="C71" s="21" t="s">
        <v>91</v>
      </c>
      <c r="D71" s="22"/>
      <c r="E71" s="20"/>
      <c r="F71" s="38"/>
    </row>
    <row r="72" spans="2:6">
      <c r="B72" s="28"/>
      <c r="C72" s="21" t="s">
        <v>92</v>
      </c>
      <c r="D72" s="22"/>
      <c r="E72" s="20"/>
      <c r="F72" s="38"/>
    </row>
    <row r="73" spans="2:6">
      <c r="B73" s="28"/>
      <c r="C73" s="21" t="s">
        <v>93</v>
      </c>
      <c r="D73" s="22"/>
      <c r="E73" s="20"/>
      <c r="F73" s="38"/>
    </row>
    <row r="74" spans="2:6">
      <c r="B74" s="28"/>
      <c r="C74" s="21" t="s">
        <v>94</v>
      </c>
      <c r="D74" s="22"/>
      <c r="E74" s="20"/>
      <c r="F74" s="38"/>
    </row>
    <row r="75" spans="2:6">
      <c r="B75" s="28"/>
      <c r="C75" s="21" t="s">
        <v>95</v>
      </c>
      <c r="D75" s="22"/>
      <c r="E75" s="20"/>
      <c r="F75" s="38"/>
    </row>
    <row r="76" spans="2:6">
      <c r="B76" s="28"/>
      <c r="C76" s="21" t="s">
        <v>96</v>
      </c>
      <c r="D76" s="22"/>
      <c r="E76" s="20"/>
      <c r="F76" s="38"/>
    </row>
    <row r="77" spans="2:6">
      <c r="B77" s="28"/>
      <c r="C77" s="21" t="s">
        <v>97</v>
      </c>
      <c r="D77" s="22"/>
      <c r="E77" s="20"/>
      <c r="F77" s="38"/>
    </row>
    <row r="78" spans="2:6">
      <c r="B78" s="28"/>
      <c r="C78" s="21" t="s">
        <v>53</v>
      </c>
      <c r="D78" s="22"/>
      <c r="E78" s="20"/>
      <c r="F78" s="38"/>
    </row>
    <row r="79" spans="2:6">
      <c r="B79" s="28"/>
      <c r="C79" s="21" t="s">
        <v>54</v>
      </c>
      <c r="D79" s="22"/>
      <c r="E79" s="20"/>
      <c r="F79" s="38"/>
    </row>
    <row r="80" spans="2:6">
      <c r="B80" s="28"/>
      <c r="C80" s="21" t="s">
        <v>98</v>
      </c>
      <c r="D80" s="22"/>
      <c r="E80" s="20"/>
      <c r="F80" s="38"/>
    </row>
    <row r="81" spans="2:6">
      <c r="B81" s="28"/>
      <c r="C81" s="21" t="s">
        <v>99</v>
      </c>
      <c r="D81" s="22"/>
      <c r="E81" s="20"/>
      <c r="F81" s="38"/>
    </row>
    <row r="82" spans="2:6">
      <c r="B82" s="29"/>
      <c r="C82" s="24" t="s">
        <v>100</v>
      </c>
      <c r="D82" s="25"/>
      <c r="E82" s="23"/>
      <c r="F82" s="39"/>
    </row>
    <row r="83" spans="2:6" ht="15.75">
      <c r="B83" s="40"/>
      <c r="C83" s="41" t="s">
        <v>101</v>
      </c>
      <c r="D83" s="42"/>
      <c r="E83" s="43"/>
      <c r="F83" s="44"/>
    </row>
    <row r="84" spans="2:6" ht="15.75">
      <c r="B84" s="40"/>
      <c r="C84" s="45" t="s">
        <v>102</v>
      </c>
      <c r="D84" s="42" t="s">
        <v>103</v>
      </c>
      <c r="E84" s="46">
        <v>188915.68</v>
      </c>
      <c r="F84" s="47">
        <f>E84</f>
        <v>188915.68</v>
      </c>
    </row>
    <row r="85" spans="2:6" ht="15.75">
      <c r="B85" s="40"/>
      <c r="C85" s="45" t="s">
        <v>104</v>
      </c>
      <c r="D85" s="42" t="s">
        <v>103</v>
      </c>
      <c r="E85" s="46">
        <v>178914.51</v>
      </c>
      <c r="F85" s="47">
        <f>E85</f>
        <v>178914.51</v>
      </c>
    </row>
    <row r="86" spans="2:6" ht="15.75">
      <c r="B86" s="40"/>
      <c r="C86" s="41" t="s">
        <v>105</v>
      </c>
      <c r="D86" s="42"/>
      <c r="E86" s="43"/>
      <c r="F86" s="47"/>
    </row>
    <row r="87" spans="2:6" ht="15.75">
      <c r="B87" s="40"/>
      <c r="C87" s="45" t="s">
        <v>102</v>
      </c>
      <c r="D87" s="42" t="s">
        <v>103</v>
      </c>
      <c r="E87" s="46">
        <v>188915.68</v>
      </c>
      <c r="F87" s="47">
        <f>E87</f>
        <v>188915.68</v>
      </c>
    </row>
    <row r="88" spans="2:6" ht="15.75">
      <c r="B88" s="40"/>
      <c r="C88" s="45" t="s">
        <v>104</v>
      </c>
      <c r="D88" s="42" t="s">
        <v>103</v>
      </c>
      <c r="E88" s="46">
        <v>178914.51</v>
      </c>
      <c r="F88" s="47">
        <f>E88</f>
        <v>178914.51</v>
      </c>
    </row>
    <row r="89" spans="2:6">
      <c r="B89" s="27" t="s">
        <v>106</v>
      </c>
      <c r="C89" s="14" t="s">
        <v>89</v>
      </c>
      <c r="D89" s="48" t="s">
        <v>90</v>
      </c>
      <c r="E89" s="16"/>
      <c r="F89" s="37"/>
    </row>
    <row r="90" spans="2:6">
      <c r="B90" s="28"/>
      <c r="C90" s="21" t="s">
        <v>91</v>
      </c>
      <c r="D90" s="49"/>
      <c r="E90" s="20"/>
      <c r="F90" s="38"/>
    </row>
    <row r="91" spans="2:6">
      <c r="B91" s="28"/>
      <c r="C91" s="21" t="s">
        <v>92</v>
      </c>
      <c r="D91" s="49"/>
      <c r="E91" s="20"/>
      <c r="F91" s="38"/>
    </row>
    <row r="92" spans="2:6">
      <c r="B92" s="28"/>
      <c r="C92" s="21" t="s">
        <v>107</v>
      </c>
      <c r="D92" s="49"/>
      <c r="E92" s="20"/>
      <c r="F92" s="38"/>
    </row>
    <row r="93" spans="2:6">
      <c r="B93" s="28"/>
      <c r="C93" s="21" t="s">
        <v>94</v>
      </c>
      <c r="D93" s="49"/>
      <c r="E93" s="20"/>
      <c r="F93" s="38"/>
    </row>
    <row r="94" spans="2:6">
      <c r="B94" s="28"/>
      <c r="C94" s="21" t="s">
        <v>95</v>
      </c>
      <c r="D94" s="49"/>
      <c r="E94" s="20"/>
      <c r="F94" s="38"/>
    </row>
    <row r="95" spans="2:6">
      <c r="B95" s="28"/>
      <c r="C95" s="21" t="s">
        <v>96</v>
      </c>
      <c r="D95" s="49"/>
      <c r="E95" s="20"/>
      <c r="F95" s="38"/>
    </row>
    <row r="96" spans="2:6">
      <c r="B96" s="28"/>
      <c r="C96" s="21" t="s">
        <v>97</v>
      </c>
      <c r="D96" s="49"/>
      <c r="E96" s="20"/>
      <c r="F96" s="38"/>
    </row>
    <row r="97" spans="2:6">
      <c r="B97" s="28"/>
      <c r="C97" s="21" t="s">
        <v>53</v>
      </c>
      <c r="D97" s="49"/>
      <c r="E97" s="20"/>
      <c r="F97" s="38"/>
    </row>
    <row r="98" spans="2:6">
      <c r="B98" s="28"/>
      <c r="C98" s="21" t="s">
        <v>54</v>
      </c>
      <c r="D98" s="49"/>
      <c r="E98" s="20"/>
      <c r="F98" s="38"/>
    </row>
    <row r="99" spans="2:6">
      <c r="B99" s="28"/>
      <c r="C99" s="21" t="s">
        <v>98</v>
      </c>
      <c r="D99" s="49"/>
      <c r="E99" s="20"/>
      <c r="F99" s="38"/>
    </row>
    <row r="100" spans="2:6">
      <c r="B100" s="28"/>
      <c r="C100" s="21" t="s">
        <v>99</v>
      </c>
      <c r="D100" s="49"/>
      <c r="E100" s="20"/>
      <c r="F100" s="38"/>
    </row>
    <row r="101" spans="2:6">
      <c r="B101" s="29"/>
      <c r="C101" s="24" t="s">
        <v>100</v>
      </c>
      <c r="D101" s="50"/>
      <c r="E101" s="23"/>
      <c r="F101" s="39"/>
    </row>
    <row r="102" spans="2:6">
      <c r="B102" s="31"/>
      <c r="C102" s="21"/>
      <c r="D102" s="4"/>
      <c r="E102" s="4"/>
      <c r="F102" s="4"/>
    </row>
    <row r="103" spans="2:6">
      <c r="B103" s="27" t="s">
        <v>108</v>
      </c>
      <c r="C103" s="14" t="s">
        <v>109</v>
      </c>
      <c r="D103" s="51" t="s">
        <v>41</v>
      </c>
      <c r="E103" s="16"/>
      <c r="F103" s="37"/>
    </row>
    <row r="104" spans="2:6">
      <c r="B104" s="28"/>
      <c r="C104" s="21" t="s">
        <v>91</v>
      </c>
      <c r="D104" s="52"/>
      <c r="E104" s="20"/>
      <c r="F104" s="38"/>
    </row>
    <row r="105" spans="2:6">
      <c r="B105" s="28"/>
      <c r="C105" s="21" t="s">
        <v>92</v>
      </c>
      <c r="D105" s="52"/>
      <c r="E105" s="20"/>
      <c r="F105" s="38"/>
    </row>
    <row r="106" spans="2:6">
      <c r="B106" s="28"/>
      <c r="C106" s="21" t="s">
        <v>110</v>
      </c>
      <c r="D106" s="52"/>
      <c r="E106" s="20"/>
      <c r="F106" s="38"/>
    </row>
    <row r="107" spans="2:6">
      <c r="B107" s="28"/>
      <c r="C107" s="21" t="s">
        <v>111</v>
      </c>
      <c r="D107" s="52"/>
      <c r="E107" s="20"/>
      <c r="F107" s="38"/>
    </row>
    <row r="108" spans="2:6">
      <c r="B108" s="28"/>
      <c r="C108" s="21" t="s">
        <v>112</v>
      </c>
      <c r="D108" s="52"/>
      <c r="E108" s="20"/>
      <c r="F108" s="38"/>
    </row>
    <row r="109" spans="2:6">
      <c r="B109" s="28"/>
      <c r="C109" s="21" t="s">
        <v>97</v>
      </c>
      <c r="D109" s="52"/>
      <c r="E109" s="20"/>
      <c r="F109" s="38"/>
    </row>
    <row r="110" spans="2:6">
      <c r="B110" s="28"/>
      <c r="C110" s="21" t="s">
        <v>53</v>
      </c>
      <c r="D110" s="52"/>
      <c r="E110" s="20"/>
      <c r="F110" s="38"/>
    </row>
    <row r="111" spans="2:6">
      <c r="B111" s="28"/>
      <c r="C111" s="21" t="s">
        <v>54</v>
      </c>
      <c r="D111" s="52"/>
      <c r="E111" s="20"/>
      <c r="F111" s="38"/>
    </row>
    <row r="112" spans="2:6">
      <c r="B112" s="28"/>
      <c r="C112" s="21" t="s">
        <v>98</v>
      </c>
      <c r="D112" s="52"/>
      <c r="E112" s="20"/>
      <c r="F112" s="38"/>
    </row>
    <row r="113" spans="2:6">
      <c r="B113" s="28"/>
      <c r="C113" s="21" t="s">
        <v>113</v>
      </c>
      <c r="D113" s="52"/>
      <c r="E113" s="20"/>
      <c r="F113" s="38"/>
    </row>
    <row r="114" spans="2:6">
      <c r="B114" s="29"/>
      <c r="C114" s="24" t="s">
        <v>114</v>
      </c>
      <c r="D114" s="53"/>
      <c r="E114" s="23"/>
      <c r="F114" s="39"/>
    </row>
    <row r="115" spans="2:6">
      <c r="B115" s="31"/>
      <c r="C115" s="41" t="s">
        <v>101</v>
      </c>
      <c r="D115" s="4"/>
      <c r="E115" s="4"/>
      <c r="F115" s="4"/>
    </row>
    <row r="116" spans="2:6" ht="15.75">
      <c r="B116" s="31"/>
      <c r="C116" s="54" t="s">
        <v>115</v>
      </c>
      <c r="D116" s="42" t="s">
        <v>116</v>
      </c>
      <c r="E116" s="55">
        <v>379.35</v>
      </c>
      <c r="F116" s="56">
        <f>E116</f>
        <v>379.35</v>
      </c>
    </row>
    <row r="117" spans="2:6" ht="15.75">
      <c r="B117" s="31"/>
      <c r="C117" s="54" t="s">
        <v>117</v>
      </c>
      <c r="D117" s="42" t="s">
        <v>116</v>
      </c>
      <c r="E117" s="57">
        <v>146.07</v>
      </c>
      <c r="F117" s="56">
        <f>E117</f>
        <v>146.07</v>
      </c>
    </row>
    <row r="118" spans="2:6">
      <c r="B118" s="31"/>
      <c r="C118" s="41" t="s">
        <v>118</v>
      </c>
      <c r="D118" s="58"/>
      <c r="E118" s="58"/>
      <c r="F118" s="58"/>
    </row>
    <row r="119" spans="2:6" ht="15.75">
      <c r="B119" s="31"/>
      <c r="C119" s="54" t="s">
        <v>115</v>
      </c>
      <c r="D119" s="42" t="s">
        <v>116</v>
      </c>
      <c r="E119" s="57">
        <v>379.35</v>
      </c>
      <c r="F119" s="56">
        <f>E119</f>
        <v>379.35</v>
      </c>
    </row>
    <row r="120" spans="2:6" ht="15.75">
      <c r="B120" s="4"/>
      <c r="C120" s="54" t="s">
        <v>117</v>
      </c>
      <c r="D120" s="42" t="s">
        <v>116</v>
      </c>
      <c r="E120" s="57">
        <v>146.07</v>
      </c>
      <c r="F120" s="56">
        <f>E120</f>
        <v>146.07</v>
      </c>
    </row>
    <row r="122" spans="2:6">
      <c r="C122" s="59" t="s">
        <v>119</v>
      </c>
      <c r="D122" s="60"/>
      <c r="E122" s="60"/>
      <c r="F122" s="60"/>
    </row>
    <row r="123" spans="2:6" ht="36" customHeight="1">
      <c r="C123" s="60"/>
      <c r="D123" s="60"/>
      <c r="E123" s="60"/>
      <c r="F123" s="60"/>
    </row>
  </sheetData>
  <mergeCells count="34">
    <mergeCell ref="C122:F123"/>
    <mergeCell ref="B89:B101"/>
    <mergeCell ref="D89:D101"/>
    <mergeCell ref="E89:E101"/>
    <mergeCell ref="F89:F101"/>
    <mergeCell ref="B103:B114"/>
    <mergeCell ref="D103:D114"/>
    <mergeCell ref="E103:E114"/>
    <mergeCell ref="F103:F114"/>
    <mergeCell ref="B59:B68"/>
    <mergeCell ref="D59:D68"/>
    <mergeCell ref="E59:E68"/>
    <mergeCell ref="F59:F68"/>
    <mergeCell ref="B70:B82"/>
    <mergeCell ref="D70:D82"/>
    <mergeCell ref="E70:E82"/>
    <mergeCell ref="F70:F82"/>
    <mergeCell ref="B43:B47"/>
    <mergeCell ref="D43:D47"/>
    <mergeCell ref="E43:E47"/>
    <mergeCell ref="F43:F47"/>
    <mergeCell ref="B49:B57"/>
    <mergeCell ref="D49:D57"/>
    <mergeCell ref="E49:E57"/>
    <mergeCell ref="F49:F57"/>
    <mergeCell ref="E15:F15"/>
    <mergeCell ref="B17:B35"/>
    <mergeCell ref="D17:D35"/>
    <mergeCell ref="E17:E35"/>
    <mergeCell ref="F17:F35"/>
    <mergeCell ref="B37:B42"/>
    <mergeCell ref="D37:D42"/>
    <mergeCell ref="E37:E42"/>
    <mergeCell ref="F37:F4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9"/>
  <sheetViews>
    <sheetView topLeftCell="A46" workbookViewId="0">
      <selection activeCell="E51" sqref="E51"/>
    </sheetView>
  </sheetViews>
  <sheetFormatPr defaultRowHeight="15"/>
  <cols>
    <col min="2" max="2" width="44.85546875" customWidth="1"/>
    <col min="3" max="3" width="20.42578125" customWidth="1"/>
    <col min="4" max="4" width="16.140625" customWidth="1"/>
    <col min="5" max="5" width="19.5703125" customWidth="1"/>
  </cols>
  <sheetData>
    <row r="2" spans="1:5">
      <c r="D2" t="s">
        <v>120</v>
      </c>
    </row>
    <row r="3" spans="1:5">
      <c r="D3" t="s">
        <v>1</v>
      </c>
    </row>
    <row r="4" spans="1:5">
      <c r="D4" t="s">
        <v>2</v>
      </c>
    </row>
    <row r="5" spans="1:5">
      <c r="D5" t="s">
        <v>3</v>
      </c>
    </row>
    <row r="7" spans="1:5">
      <c r="E7" t="s">
        <v>4</v>
      </c>
    </row>
    <row r="9" spans="1:5" ht="15.75">
      <c r="B9" s="12" t="s">
        <v>121</v>
      </c>
    </row>
    <row r="10" spans="1:5" ht="15.75">
      <c r="B10" s="12" t="s">
        <v>122</v>
      </c>
    </row>
    <row r="11" spans="1:5" ht="15.75">
      <c r="B11" s="12"/>
      <c r="C11" s="12" t="s">
        <v>9</v>
      </c>
    </row>
    <row r="12" spans="1:5" ht="15.75" thickBot="1"/>
    <row r="13" spans="1:5" ht="132.75" thickTop="1" thickBot="1">
      <c r="A13" s="61" t="s">
        <v>123</v>
      </c>
      <c r="B13" s="62" t="s">
        <v>124</v>
      </c>
      <c r="C13" s="63" t="s">
        <v>125</v>
      </c>
      <c r="D13" s="64" t="s">
        <v>126</v>
      </c>
      <c r="E13" s="65" t="s">
        <v>127</v>
      </c>
    </row>
    <row r="14" spans="1:5" ht="48.75" thickTop="1" thickBot="1">
      <c r="A14" s="66">
        <v>1</v>
      </c>
      <c r="B14" s="67" t="s">
        <v>128</v>
      </c>
      <c r="C14" s="68">
        <v>1256288.6299999999</v>
      </c>
      <c r="D14" s="68">
        <v>809.9</v>
      </c>
      <c r="E14" s="69">
        <v>1551.19</v>
      </c>
    </row>
    <row r="15" spans="1:5" ht="19.5" thickTop="1">
      <c r="A15" s="70"/>
      <c r="B15" s="71" t="s">
        <v>38</v>
      </c>
      <c r="C15" s="72">
        <f t="shared" ref="C15:E16" si="0">C14</f>
        <v>1256288.6299999999</v>
      </c>
      <c r="D15" s="72">
        <f t="shared" si="0"/>
        <v>809.9</v>
      </c>
      <c r="E15" s="73">
        <f t="shared" si="0"/>
        <v>1551.19</v>
      </c>
    </row>
    <row r="16" spans="1:5" ht="19.5" thickBot="1">
      <c r="A16" s="74"/>
      <c r="B16" s="75" t="s">
        <v>39</v>
      </c>
      <c r="C16" s="76">
        <f t="shared" si="0"/>
        <v>1256288.6299999999</v>
      </c>
      <c r="D16" s="76">
        <f t="shared" si="0"/>
        <v>809.9</v>
      </c>
      <c r="E16" s="76">
        <f t="shared" si="0"/>
        <v>1551.19</v>
      </c>
    </row>
    <row r="17" spans="1:5" ht="18.75">
      <c r="A17" s="63">
        <v>2</v>
      </c>
      <c r="B17" s="77" t="s">
        <v>129</v>
      </c>
      <c r="C17" s="78"/>
      <c r="D17" s="79"/>
      <c r="E17" s="80"/>
    </row>
    <row r="18" spans="1:5">
      <c r="A18" s="81"/>
      <c r="B18" s="77"/>
      <c r="C18" s="82"/>
      <c r="D18" s="83"/>
      <c r="E18" s="84"/>
    </row>
    <row r="19" spans="1:5" ht="18.75">
      <c r="A19" s="81"/>
      <c r="B19" s="85" t="s">
        <v>130</v>
      </c>
      <c r="C19" s="86"/>
      <c r="D19" s="87"/>
      <c r="E19" s="88"/>
    </row>
    <row r="20" spans="1:5" ht="18.75">
      <c r="A20" s="81"/>
      <c r="B20" s="85" t="s">
        <v>131</v>
      </c>
      <c r="C20" s="86"/>
      <c r="D20" s="87"/>
      <c r="E20" s="88"/>
    </row>
    <row r="21" spans="1:5" ht="15.75">
      <c r="A21" s="81"/>
      <c r="B21" s="89" t="s">
        <v>102</v>
      </c>
      <c r="C21" s="90">
        <v>533742.72</v>
      </c>
      <c r="D21" s="91">
        <v>96.34</v>
      </c>
      <c r="E21" s="88">
        <v>5539.98</v>
      </c>
    </row>
    <row r="22" spans="1:5" ht="15.75">
      <c r="A22" s="81"/>
      <c r="B22" s="89" t="s">
        <v>104</v>
      </c>
      <c r="C22" s="90">
        <v>383627.58</v>
      </c>
      <c r="D22" s="91">
        <v>96.34</v>
      </c>
      <c r="E22" s="88">
        <v>3981.86</v>
      </c>
    </row>
    <row r="23" spans="1:5">
      <c r="A23" s="81"/>
      <c r="B23" s="92" t="s">
        <v>115</v>
      </c>
      <c r="C23" s="90">
        <v>467024.88</v>
      </c>
      <c r="D23" s="93">
        <v>155</v>
      </c>
      <c r="E23" s="88">
        <v>3013.06</v>
      </c>
    </row>
    <row r="24" spans="1:5">
      <c r="A24" s="81"/>
      <c r="B24" s="92" t="s">
        <v>117</v>
      </c>
      <c r="C24" s="90">
        <v>650498.93999999994</v>
      </c>
      <c r="D24" s="93">
        <f>630*0.89</f>
        <v>560.70000000000005</v>
      </c>
      <c r="E24" s="88">
        <v>1160.1600000000001</v>
      </c>
    </row>
    <row r="25" spans="1:5">
      <c r="A25" s="81"/>
      <c r="B25" s="94" t="s">
        <v>132</v>
      </c>
      <c r="C25" s="86"/>
      <c r="D25" s="93"/>
      <c r="E25" s="88"/>
    </row>
    <row r="26" spans="1:5" ht="15.75">
      <c r="A26" s="81"/>
      <c r="B26" s="95" t="s">
        <v>102</v>
      </c>
      <c r="C26" s="90">
        <v>533742.72</v>
      </c>
      <c r="D26" s="91">
        <v>410.17</v>
      </c>
      <c r="E26" s="88">
        <v>1301.28</v>
      </c>
    </row>
    <row r="27" spans="1:5" ht="15.75">
      <c r="A27" s="81"/>
      <c r="B27" s="95" t="s">
        <v>104</v>
      </c>
      <c r="C27" s="90">
        <v>383627.58</v>
      </c>
      <c r="D27" s="91">
        <v>410.17</v>
      </c>
      <c r="E27" s="88">
        <v>935.3</v>
      </c>
    </row>
    <row r="28" spans="1:5">
      <c r="A28" s="81"/>
      <c r="B28" s="54" t="s">
        <v>115</v>
      </c>
      <c r="C28" s="90">
        <v>467024.88</v>
      </c>
      <c r="D28" s="93">
        <v>155</v>
      </c>
      <c r="E28" s="88">
        <v>3013.06</v>
      </c>
    </row>
    <row r="29" spans="1:5">
      <c r="A29" s="81"/>
      <c r="B29" s="54" t="s">
        <v>117</v>
      </c>
      <c r="C29" s="90">
        <v>650498.93999999994</v>
      </c>
      <c r="D29" s="93">
        <f>D24</f>
        <v>560.70000000000005</v>
      </c>
      <c r="E29" s="88">
        <f>C29/D29</f>
        <v>1160.1550561797751</v>
      </c>
    </row>
    <row r="30" spans="1:5" ht="15.75" thickBot="1">
      <c r="A30" s="96"/>
      <c r="B30" s="97"/>
      <c r="C30" s="98"/>
      <c r="D30" s="99"/>
      <c r="E30" s="100"/>
    </row>
    <row r="31" spans="1:5" ht="48" thickBot="1">
      <c r="A31" s="101">
        <v>3</v>
      </c>
      <c r="B31" s="102" t="s">
        <v>133</v>
      </c>
      <c r="C31" s="103"/>
      <c r="D31" s="104"/>
      <c r="E31" s="105"/>
    </row>
    <row r="32" spans="1:5" ht="20.25" thickTop="1" thickBot="1">
      <c r="A32" s="101"/>
      <c r="B32" s="106" t="s">
        <v>130</v>
      </c>
      <c r="C32" s="103"/>
      <c r="D32" s="104"/>
      <c r="E32" s="105"/>
    </row>
    <row r="33" spans="1:5" ht="20.25" thickTop="1" thickBot="1">
      <c r="A33" s="101"/>
      <c r="B33" s="106" t="s">
        <v>131</v>
      </c>
      <c r="C33" s="103"/>
      <c r="D33" s="104"/>
      <c r="E33" s="105"/>
    </row>
    <row r="34" spans="1:5" ht="20.25" thickTop="1" thickBot="1">
      <c r="A34" s="107" t="s">
        <v>134</v>
      </c>
      <c r="B34" s="108" t="s">
        <v>102</v>
      </c>
      <c r="C34" s="109">
        <v>1500481.67</v>
      </c>
      <c r="D34" s="110">
        <v>96.34</v>
      </c>
      <c r="E34" s="105">
        <v>15574.26</v>
      </c>
    </row>
    <row r="35" spans="1:5" ht="20.25" thickTop="1" thickBot="1">
      <c r="A35" s="107" t="s">
        <v>135</v>
      </c>
      <c r="B35" s="108" t="s">
        <v>104</v>
      </c>
      <c r="C35" s="109">
        <v>1421046.36</v>
      </c>
      <c r="D35" s="110">
        <f>D34</f>
        <v>96.34</v>
      </c>
      <c r="E35" s="105">
        <v>14749.76</v>
      </c>
    </row>
    <row r="36" spans="1:5" ht="20.25" thickTop="1" thickBot="1">
      <c r="A36" s="107" t="s">
        <v>136</v>
      </c>
      <c r="B36" s="111" t="s">
        <v>115</v>
      </c>
      <c r="C36" s="112">
        <v>664901.25</v>
      </c>
      <c r="D36" s="113">
        <f>D28</f>
        <v>155</v>
      </c>
      <c r="E36" s="105">
        <f t="shared" ref="E36:E42" si="1">C36/D36</f>
        <v>4289.6854838709678</v>
      </c>
    </row>
    <row r="37" spans="1:5" ht="20.25" thickTop="1" thickBot="1">
      <c r="A37" s="107" t="s">
        <v>137</v>
      </c>
      <c r="B37" s="111" t="s">
        <v>117</v>
      </c>
      <c r="C37" s="114">
        <v>885209.4</v>
      </c>
      <c r="D37" s="113">
        <v>560.70000000000005</v>
      </c>
      <c r="E37" s="105">
        <f t="shared" si="1"/>
        <v>1578.7576243980739</v>
      </c>
    </row>
    <row r="38" spans="1:5" ht="20.25" thickTop="1" thickBot="1">
      <c r="A38" s="107"/>
      <c r="B38" s="94" t="s">
        <v>132</v>
      </c>
      <c r="C38" s="115"/>
      <c r="D38" s="113"/>
      <c r="E38" s="105"/>
    </row>
    <row r="39" spans="1:5" ht="20.25" thickTop="1" thickBot="1">
      <c r="A39" s="107" t="s">
        <v>138</v>
      </c>
      <c r="B39" s="95" t="s">
        <v>102</v>
      </c>
      <c r="C39" s="116">
        <f>C34</f>
        <v>1500481.67</v>
      </c>
      <c r="D39" s="110">
        <f>D26</f>
        <v>410.17</v>
      </c>
      <c r="E39" s="105">
        <f t="shared" si="1"/>
        <v>3658.1945778579611</v>
      </c>
    </row>
    <row r="40" spans="1:5" ht="20.25" thickTop="1" thickBot="1">
      <c r="A40" s="107" t="s">
        <v>139</v>
      </c>
      <c r="B40" s="95" t="s">
        <v>104</v>
      </c>
      <c r="C40" s="116">
        <f>C35</f>
        <v>1421046.36</v>
      </c>
      <c r="D40" s="110">
        <f>D39</f>
        <v>410.17</v>
      </c>
      <c r="E40" s="105">
        <f t="shared" si="1"/>
        <v>3464.5302191774144</v>
      </c>
    </row>
    <row r="41" spans="1:5" ht="20.25" thickTop="1" thickBot="1">
      <c r="A41" s="107" t="s">
        <v>140</v>
      </c>
      <c r="B41" s="54" t="s">
        <v>115</v>
      </c>
      <c r="C41" s="116">
        <f>C36</f>
        <v>664901.25</v>
      </c>
      <c r="D41" s="113">
        <f>D28</f>
        <v>155</v>
      </c>
      <c r="E41" s="105">
        <f t="shared" si="1"/>
        <v>4289.6854838709678</v>
      </c>
    </row>
    <row r="42" spans="1:5" ht="20.25" thickTop="1" thickBot="1">
      <c r="A42" s="107" t="s">
        <v>141</v>
      </c>
      <c r="B42" s="117" t="s">
        <v>117</v>
      </c>
      <c r="C42" s="116">
        <f>C37</f>
        <v>885209.4</v>
      </c>
      <c r="D42" s="113">
        <f>D37</f>
        <v>560.70000000000005</v>
      </c>
      <c r="E42" s="105">
        <f t="shared" si="1"/>
        <v>1578.7576243980739</v>
      </c>
    </row>
    <row r="43" spans="1:5" ht="33" thickTop="1" thickBot="1">
      <c r="A43" s="118" t="s">
        <v>108</v>
      </c>
      <c r="B43" s="119" t="s">
        <v>142</v>
      </c>
      <c r="C43" s="114">
        <v>1111642.82</v>
      </c>
      <c r="D43" s="120">
        <v>809.89</v>
      </c>
      <c r="E43" s="121">
        <v>1372.59</v>
      </c>
    </row>
    <row r="44" spans="1:5" ht="20.25" thickTop="1" thickBot="1">
      <c r="A44" s="107"/>
      <c r="B44" s="122" t="s">
        <v>143</v>
      </c>
      <c r="C44" s="123">
        <f t="shared" ref="C44:E45" si="2">C43</f>
        <v>1111642.82</v>
      </c>
      <c r="D44" s="124">
        <f t="shared" si="2"/>
        <v>809.89</v>
      </c>
      <c r="E44" s="125">
        <f t="shared" si="2"/>
        <v>1372.59</v>
      </c>
    </row>
    <row r="45" spans="1:5" ht="20.25" thickTop="1" thickBot="1">
      <c r="A45" s="107"/>
      <c r="B45" s="126" t="s">
        <v>39</v>
      </c>
      <c r="C45" s="127">
        <f t="shared" si="2"/>
        <v>1111642.82</v>
      </c>
      <c r="D45" s="127">
        <f t="shared" si="2"/>
        <v>809.89</v>
      </c>
      <c r="E45" s="127">
        <f t="shared" si="2"/>
        <v>1372.59</v>
      </c>
    </row>
    <row r="46" spans="1:5" ht="48.75" thickTop="1" thickBot="1">
      <c r="A46" s="66">
        <v>5</v>
      </c>
      <c r="B46" s="128" t="s">
        <v>144</v>
      </c>
      <c r="C46" s="129"/>
      <c r="D46" s="130"/>
      <c r="E46" s="105"/>
    </row>
    <row r="47" spans="1:5" ht="20.25" thickTop="1" thickBot="1">
      <c r="A47" s="66"/>
      <c r="B47" s="131" t="s">
        <v>143</v>
      </c>
      <c r="C47" s="132"/>
      <c r="D47" s="132"/>
      <c r="E47" s="133"/>
    </row>
    <row r="48" spans="1:5" ht="20.25" thickTop="1" thickBot="1">
      <c r="A48" s="70"/>
      <c r="B48" s="134" t="s">
        <v>39</v>
      </c>
      <c r="C48" s="135"/>
      <c r="D48" s="135"/>
      <c r="E48" s="136"/>
    </row>
    <row r="49" spans="1:5" ht="48" thickBot="1">
      <c r="A49" s="137">
        <v>6</v>
      </c>
      <c r="B49" s="138" t="s">
        <v>145</v>
      </c>
      <c r="C49" s="139">
        <v>131627.70000000001</v>
      </c>
      <c r="D49" s="140">
        <v>809.89</v>
      </c>
      <c r="E49" s="141">
        <v>162.53</v>
      </c>
    </row>
    <row r="50" spans="1:5" ht="18.75">
      <c r="A50" s="132"/>
      <c r="B50" s="131" t="s">
        <v>143</v>
      </c>
      <c r="C50" s="142">
        <f t="shared" ref="C50:E51" si="3">C49</f>
        <v>131627.70000000001</v>
      </c>
      <c r="D50" s="142">
        <f t="shared" si="3"/>
        <v>809.89</v>
      </c>
      <c r="E50" s="142">
        <f t="shared" si="3"/>
        <v>162.53</v>
      </c>
    </row>
    <row r="51" spans="1:5" ht="18.75">
      <c r="A51" s="143"/>
      <c r="B51" s="144" t="s">
        <v>39</v>
      </c>
      <c r="C51" s="72">
        <f t="shared" si="3"/>
        <v>131627.70000000001</v>
      </c>
      <c r="D51" s="72">
        <f t="shared" si="3"/>
        <v>809.89</v>
      </c>
      <c r="E51" s="72">
        <f t="shared" si="3"/>
        <v>162.53</v>
      </c>
    </row>
    <row r="52" spans="1:5" ht="18.75">
      <c r="A52" s="74"/>
      <c r="B52" s="74"/>
      <c r="C52" s="74"/>
      <c r="D52" s="74"/>
      <c r="E52" s="145"/>
    </row>
    <row r="53" spans="1:5">
      <c r="B53" t="s">
        <v>146</v>
      </c>
    </row>
    <row r="54" spans="1:5">
      <c r="B54" s="60" t="s">
        <v>147</v>
      </c>
      <c r="C54" s="60"/>
      <c r="D54" s="60"/>
      <c r="E54" s="60"/>
    </row>
    <row r="55" spans="1:5">
      <c r="B55" s="146"/>
      <c r="C55" s="146"/>
      <c r="D55" s="146"/>
      <c r="E55" s="146"/>
    </row>
    <row r="56" spans="1:5">
      <c r="B56" s="146"/>
      <c r="C56" s="146"/>
      <c r="D56" s="146"/>
      <c r="E56" s="146"/>
    </row>
    <row r="57" spans="1:5">
      <c r="B57" s="146"/>
      <c r="C57" s="146"/>
      <c r="D57" s="146"/>
      <c r="E57" s="146"/>
    </row>
    <row r="59" spans="1:5">
      <c r="B59" s="2" t="s">
        <v>148</v>
      </c>
    </row>
  </sheetData>
  <mergeCells count="5">
    <mergeCell ref="B17:B18"/>
    <mergeCell ref="C17:C18"/>
    <mergeCell ref="D17:D18"/>
    <mergeCell ref="E17:E18"/>
    <mergeCell ref="B54:E54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3"/>
  <sheetViews>
    <sheetView tabSelected="1" topLeftCell="A31" workbookViewId="0">
      <selection activeCell="D42" sqref="D42"/>
    </sheetView>
  </sheetViews>
  <sheetFormatPr defaultRowHeight="15"/>
  <cols>
    <col min="1" max="1" width="9.140625" style="147"/>
    <col min="2" max="2" width="50.140625" customWidth="1"/>
    <col min="3" max="3" width="24.5703125" customWidth="1"/>
    <col min="4" max="4" width="22.28515625" customWidth="1"/>
  </cols>
  <sheetData>
    <row r="1" spans="1:4">
      <c r="C1" t="s">
        <v>149</v>
      </c>
    </row>
    <row r="2" spans="1:4">
      <c r="C2" t="s">
        <v>1</v>
      </c>
    </row>
    <row r="3" spans="1:4">
      <c r="C3" t="s">
        <v>2</v>
      </c>
    </row>
    <row r="4" spans="1:4">
      <c r="C4" t="s">
        <v>3</v>
      </c>
    </row>
    <row r="6" spans="1:4">
      <c r="C6" t="s">
        <v>4</v>
      </c>
    </row>
    <row r="9" spans="1:4" ht="18">
      <c r="A9"/>
      <c r="B9" s="148" t="s">
        <v>150</v>
      </c>
      <c r="D9" s="149"/>
    </row>
    <row r="10" spans="1:4" ht="15.75">
      <c r="A10" s="150" t="s">
        <v>151</v>
      </c>
      <c r="B10" s="150"/>
      <c r="C10" s="150"/>
      <c r="D10" s="150"/>
    </row>
    <row r="11" spans="1:4" ht="15.75">
      <c r="A11" s="12" t="s">
        <v>152</v>
      </c>
      <c r="B11" s="12"/>
      <c r="D11" s="151"/>
    </row>
    <row r="12" spans="1:4">
      <c r="A12"/>
      <c r="D12" s="2" t="s">
        <v>153</v>
      </c>
    </row>
    <row r="13" spans="1:4" ht="39">
      <c r="A13" s="5" t="s">
        <v>34</v>
      </c>
      <c r="B13" s="152" t="s">
        <v>154</v>
      </c>
      <c r="C13" s="15" t="s">
        <v>155</v>
      </c>
      <c r="D13" s="6" t="s">
        <v>156</v>
      </c>
    </row>
    <row r="14" spans="1:4">
      <c r="A14" s="153">
        <v>1</v>
      </c>
      <c r="B14" s="153">
        <v>2</v>
      </c>
      <c r="C14" s="154">
        <v>3</v>
      </c>
      <c r="D14" s="153">
        <v>4</v>
      </c>
    </row>
    <row r="15" spans="1:4" ht="26.25">
      <c r="A15" s="155">
        <v>1</v>
      </c>
      <c r="B15" s="156" t="s">
        <v>157</v>
      </c>
      <c r="C15" s="157">
        <f>C16+C17+C18+C19+C20+C29</f>
        <v>1779.57</v>
      </c>
      <c r="D15" s="158">
        <f>D16+D17+D18+D19+D20+D29</f>
        <v>2499.56</v>
      </c>
    </row>
    <row r="16" spans="1:4">
      <c r="A16" s="159" t="s">
        <v>60</v>
      </c>
      <c r="B16" s="160" t="s">
        <v>158</v>
      </c>
      <c r="C16" s="161">
        <v>178.05</v>
      </c>
      <c r="D16" s="88">
        <v>141.69</v>
      </c>
    </row>
    <row r="17" spans="1:4">
      <c r="A17" s="159" t="s">
        <v>64</v>
      </c>
      <c r="B17" s="160" t="s">
        <v>159</v>
      </c>
      <c r="C17" s="162"/>
      <c r="D17" s="88"/>
    </row>
    <row r="18" spans="1:4">
      <c r="A18" s="159" t="s">
        <v>160</v>
      </c>
      <c r="B18" s="160" t="s">
        <v>161</v>
      </c>
      <c r="C18" s="162">
        <v>1198.44</v>
      </c>
      <c r="D18" s="88">
        <v>1781.81</v>
      </c>
    </row>
    <row r="19" spans="1:4">
      <c r="A19" s="159" t="s">
        <v>78</v>
      </c>
      <c r="B19" s="160" t="s">
        <v>162</v>
      </c>
      <c r="C19" s="163">
        <v>366.24</v>
      </c>
      <c r="D19" s="88">
        <v>543.45000000000005</v>
      </c>
    </row>
    <row r="20" spans="1:4">
      <c r="A20" s="159" t="s">
        <v>163</v>
      </c>
      <c r="B20" s="160" t="s">
        <v>164</v>
      </c>
      <c r="C20" s="161">
        <v>33.01</v>
      </c>
      <c r="D20" s="88">
        <v>28.35</v>
      </c>
    </row>
    <row r="21" spans="1:4">
      <c r="A21" s="159" t="s">
        <v>165</v>
      </c>
      <c r="B21" s="5" t="s">
        <v>166</v>
      </c>
      <c r="C21" s="162"/>
      <c r="D21" s="88"/>
    </row>
    <row r="22" spans="1:4" ht="26.25">
      <c r="A22" s="159" t="s">
        <v>167</v>
      </c>
      <c r="B22" s="6" t="s">
        <v>168</v>
      </c>
      <c r="C22" s="161"/>
      <c r="D22" s="88"/>
    </row>
    <row r="23" spans="1:4">
      <c r="A23" s="159" t="s">
        <v>169</v>
      </c>
      <c r="B23" s="5" t="s">
        <v>170</v>
      </c>
      <c r="C23" s="161">
        <f>C24+C26+C27+C28</f>
        <v>32.700000000000003</v>
      </c>
      <c r="D23" s="88">
        <v>28.35</v>
      </c>
    </row>
    <row r="24" spans="1:4">
      <c r="A24" s="159" t="s">
        <v>171</v>
      </c>
      <c r="B24" s="6" t="s">
        <v>172</v>
      </c>
      <c r="C24" s="163">
        <v>2.33</v>
      </c>
      <c r="D24" s="88">
        <v>7.01</v>
      </c>
    </row>
    <row r="25" spans="1:4">
      <c r="A25" s="159" t="s">
        <v>173</v>
      </c>
      <c r="B25" s="6" t="s">
        <v>174</v>
      </c>
      <c r="C25" s="162"/>
      <c r="D25" s="88"/>
    </row>
    <row r="26" spans="1:4" ht="26.25">
      <c r="A26" s="159" t="s">
        <v>175</v>
      </c>
      <c r="B26" s="6" t="s">
        <v>176</v>
      </c>
      <c r="C26" s="162"/>
      <c r="D26" s="88"/>
    </row>
    <row r="27" spans="1:4">
      <c r="A27" s="159" t="s">
        <v>177</v>
      </c>
      <c r="B27" s="6" t="s">
        <v>178</v>
      </c>
      <c r="C27" s="162"/>
      <c r="D27" s="88"/>
    </row>
    <row r="28" spans="1:4" ht="26.25">
      <c r="A28" s="159" t="s">
        <v>179</v>
      </c>
      <c r="B28" s="6" t="s">
        <v>180</v>
      </c>
      <c r="C28" s="161">
        <v>30.37</v>
      </c>
      <c r="D28" s="88">
        <v>21.34</v>
      </c>
    </row>
    <row r="29" spans="1:4">
      <c r="A29" s="159" t="s">
        <v>181</v>
      </c>
      <c r="B29" s="164" t="s">
        <v>182</v>
      </c>
      <c r="C29" s="161">
        <v>3.83</v>
      </c>
      <c r="D29" s="88">
        <v>4.26</v>
      </c>
    </row>
    <row r="30" spans="1:4">
      <c r="A30" s="159" t="s">
        <v>183</v>
      </c>
      <c r="B30" s="6" t="s">
        <v>184</v>
      </c>
      <c r="C30" s="161">
        <v>3.83</v>
      </c>
      <c r="D30" s="88">
        <v>4.26</v>
      </c>
    </row>
    <row r="31" spans="1:4">
      <c r="A31" s="159" t="s">
        <v>185</v>
      </c>
      <c r="B31" s="6" t="s">
        <v>186</v>
      </c>
      <c r="C31" s="162"/>
      <c r="D31" s="88"/>
    </row>
    <row r="32" spans="1:4">
      <c r="A32" s="159" t="s">
        <v>187</v>
      </c>
      <c r="B32" s="6" t="s">
        <v>188</v>
      </c>
      <c r="C32" s="162"/>
      <c r="D32" s="88"/>
    </row>
    <row r="33" spans="1:4" ht="26.25">
      <c r="A33" s="159" t="s">
        <v>189</v>
      </c>
      <c r="B33" s="6" t="s">
        <v>190</v>
      </c>
      <c r="C33" s="162"/>
      <c r="D33" s="88"/>
    </row>
    <row r="34" spans="1:4" ht="15.75">
      <c r="A34" s="159"/>
      <c r="B34" s="165" t="s">
        <v>191</v>
      </c>
      <c r="C34" s="162"/>
      <c r="D34" s="88"/>
    </row>
    <row r="35" spans="1:4" ht="64.5">
      <c r="A35" s="166" t="s">
        <v>88</v>
      </c>
      <c r="B35" s="156" t="s">
        <v>192</v>
      </c>
      <c r="C35" s="167">
        <v>1739.96</v>
      </c>
      <c r="D35" s="88">
        <v>7927.82</v>
      </c>
    </row>
    <row r="36" spans="1:4">
      <c r="A36" s="166" t="s">
        <v>106</v>
      </c>
      <c r="B36" s="156" t="s">
        <v>193</v>
      </c>
      <c r="C36" s="167"/>
      <c r="D36" s="88">
        <v>638.71</v>
      </c>
    </row>
    <row r="37" spans="1:4">
      <c r="A37" s="166" t="s">
        <v>108</v>
      </c>
      <c r="B37" s="156" t="s">
        <v>194</v>
      </c>
      <c r="C37" s="157">
        <f>C15+C35+C36</f>
        <v>3519.5299999999997</v>
      </c>
      <c r="D37" s="88">
        <v>9788.67</v>
      </c>
    </row>
    <row r="38" spans="1:4">
      <c r="A38" s="31"/>
      <c r="B38" s="7"/>
      <c r="C38" s="162"/>
      <c r="D38" s="4"/>
    </row>
    <row r="43" spans="1:4">
      <c r="B43" s="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2016-07-18T07:53:03Z</dcterms:modified>
</cp:coreProperties>
</file>