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75" windowWidth="16410" windowHeight="12765" activeTab="0"/>
  </bookViews>
  <sheets>
    <sheet name="план 2022" sheetId="1" r:id="rId1"/>
  </sheets>
  <definedNames>
    <definedName name="_xlnm._FilterDatabase" localSheetId="0" hidden="1">'план 2022'!$H$9:$AX$52</definedName>
  </definedNames>
  <calcPr fullCalcOnLoad="1"/>
</workbook>
</file>

<file path=xl/sharedStrings.xml><?xml version="1.0" encoding="utf-8"?>
<sst xmlns="http://schemas.openxmlformats.org/spreadsheetml/2006/main" count="260" uniqueCount="113">
  <si>
    <t>Ед. изм.</t>
  </si>
  <si>
    <t>Всего</t>
  </si>
  <si>
    <t>Уч-к №2</t>
  </si>
  <si>
    <t>Уч-к №3</t>
  </si>
  <si>
    <t>Уч-к №1</t>
  </si>
  <si>
    <t>Уч-к №5</t>
  </si>
  <si>
    <t>Всего по ООО "РЭС"</t>
  </si>
  <si>
    <t>1шт</t>
  </si>
  <si>
    <t>1опора</t>
  </si>
  <si>
    <t>руб.</t>
  </si>
  <si>
    <t>Уч-к №4</t>
  </si>
  <si>
    <t>№п/п</t>
  </si>
  <si>
    <t>Норма времени в ч/час</t>
  </si>
  <si>
    <t>1шт.</t>
  </si>
  <si>
    <t>1 шт.</t>
  </si>
  <si>
    <t>количество</t>
  </si>
  <si>
    <t xml:space="preserve">сроки исполнения </t>
  </si>
  <si>
    <t>норма времени в ч/час</t>
  </si>
  <si>
    <t>Всего ч/час</t>
  </si>
  <si>
    <t>ч/час</t>
  </si>
  <si>
    <t>Электрооборудование подстанций</t>
  </si>
  <si>
    <t>Строительная часть ТП КТП</t>
  </si>
  <si>
    <t>Замена ограждения КТП</t>
  </si>
  <si>
    <t>Распределительные устройства до 10 кВ.</t>
  </si>
  <si>
    <t xml:space="preserve">Установка подкосов </t>
  </si>
  <si>
    <t>Установка деревянной одностоечной опоры</t>
  </si>
  <si>
    <t>Установка деревянной опоры с одним подкосом</t>
  </si>
  <si>
    <t>Установка деревянной опоры с одинарной приставкой</t>
  </si>
  <si>
    <t>Установка А-образной деревянной опоры</t>
  </si>
  <si>
    <t>Установка А-образной деревянной опоры с одинарными приставками</t>
  </si>
  <si>
    <t>Подвеска не  изолированных проводов ВЛ-6,10 кВ.</t>
  </si>
  <si>
    <t>Подвеска неизолированных проводов ВЛ-0,4 кВ.</t>
  </si>
  <si>
    <t>Подвеска изолированных проводов ВЛ-0,4 кВ.</t>
  </si>
  <si>
    <t>Демонтаж траверс с опоры</t>
  </si>
  <si>
    <t xml:space="preserve">Демонтаж опор  ВЛ 0.38-10 кВ. без приставок одностоечных  </t>
  </si>
  <si>
    <t>Демонтаж опор  ВЛ 0.38-10 кВ. без приставок одностоечных  с  подкосом</t>
  </si>
  <si>
    <t xml:space="preserve">Демонтаж опор  ВЛ 0.38-10 кВ. с приставками одностоечных </t>
  </si>
  <si>
    <t>Демонтаж опор  ВЛ 0.38-10 кВ. с приставками А-образных</t>
  </si>
  <si>
    <t>Демонтаж проводов ВЛ-6, 10 кВ.</t>
  </si>
  <si>
    <t>Демонтаж ВЛ-0,4 кВ. 4 пр.</t>
  </si>
  <si>
    <t>Установка разрядников на опоре</t>
  </si>
  <si>
    <t>Монтаж разьеденителя на опоре</t>
  </si>
  <si>
    <t>Устройство заземляющего спуска по телу опоры</t>
  </si>
  <si>
    <t>Замена штыревого изолятора на опоре ВЛ-6-10 кВ.</t>
  </si>
  <si>
    <t>Кабельные  линии электропередач 0,4-10 кВ.</t>
  </si>
  <si>
    <t>100 м2</t>
  </si>
  <si>
    <t>100 м</t>
  </si>
  <si>
    <t>100 м/л</t>
  </si>
  <si>
    <t>100 пр/м</t>
  </si>
  <si>
    <t>1 траверса</t>
  </si>
  <si>
    <t>1 опора</t>
  </si>
  <si>
    <t>1 компл</t>
  </si>
  <si>
    <t xml:space="preserve">Замена силового трансформатора </t>
  </si>
  <si>
    <t>Установка траверс на опоре</t>
  </si>
  <si>
    <t>1 тр</t>
  </si>
  <si>
    <t>Наименование работ</t>
  </si>
  <si>
    <t>ПОСЁЛКИ</t>
  </si>
  <si>
    <t>Всего сметная стоимость с НДС</t>
  </si>
  <si>
    <t>Утверждаю</t>
  </si>
  <si>
    <t>100 м.</t>
  </si>
  <si>
    <t>100 м. (с неск. жилами)</t>
  </si>
  <si>
    <t>Воздушные линии электропередач 0,4-10 кВ.</t>
  </si>
  <si>
    <t>100 м²</t>
  </si>
  <si>
    <t>август</t>
  </si>
  <si>
    <t>Составил инженер  ПТО                    Долинская Е.В.</t>
  </si>
  <si>
    <t>Участок №1</t>
  </si>
  <si>
    <t>Участок №2</t>
  </si>
  <si>
    <t>Участок №3</t>
  </si>
  <si>
    <t>Участок №4</t>
  </si>
  <si>
    <t>Участок №5</t>
  </si>
  <si>
    <t>п.Дипкун</t>
  </si>
  <si>
    <t>п.Маревая</t>
  </si>
  <si>
    <t>п.Тутаул</t>
  </si>
  <si>
    <t>п.Усть-Уркима</t>
  </si>
  <si>
    <t>п.Кувыкта</t>
  </si>
  <si>
    <t>п.Хорогочи</t>
  </si>
  <si>
    <t>п. Ларба</t>
  </si>
  <si>
    <t>Восточный</t>
  </si>
  <si>
    <t>Лапри</t>
  </si>
  <si>
    <t>Могот</t>
  </si>
  <si>
    <t>Узел Тында</t>
  </si>
  <si>
    <t>Первомайский</t>
  </si>
  <si>
    <t>Аносовский</t>
  </si>
  <si>
    <t>Бугорки</t>
  </si>
  <si>
    <t>Уркан</t>
  </si>
  <si>
    <t>Соловьевск</t>
  </si>
  <si>
    <t>п. Верхне-Зейск</t>
  </si>
  <si>
    <t>п.Огорон</t>
  </si>
  <si>
    <t xml:space="preserve"> п.Тунгала</t>
  </si>
  <si>
    <t>п.Дугда</t>
  </si>
  <si>
    <t>п.Хвойный</t>
  </si>
  <si>
    <t>Лопча</t>
  </si>
  <si>
    <t>Чильчи</t>
  </si>
  <si>
    <t>Юктали</t>
  </si>
  <si>
    <t>Усть-Нюкжа</t>
  </si>
  <si>
    <t>Олекма</t>
  </si>
  <si>
    <t xml:space="preserve">Капитальный ремонт силового трансформатора </t>
  </si>
  <si>
    <t>май-июнь</t>
  </si>
  <si>
    <t>Установка одностоечной ж.б. опоры</t>
  </si>
  <si>
    <t>Установка ж.б. опоры с одним подкосом</t>
  </si>
  <si>
    <t>Демонтаж опор  ВЛ 0.38-10 кВ. без приставок одностоечных  с двумя подкосами</t>
  </si>
  <si>
    <t>Демонтаж разрядников с опоры</t>
  </si>
  <si>
    <t>Монтаж кабельной муфты 10 кВ.</t>
  </si>
  <si>
    <t>График мероприятий по Капитальному ремонту и подготовке к осенне - зимнему периоду 2021-2022 гг.</t>
  </si>
  <si>
    <t>Ремонт здания ТП, покраска металлоконструкций</t>
  </si>
  <si>
    <t>Замена высоковольтного предохранителя</t>
  </si>
  <si>
    <t>Подвеска изолированных проводов ВЛ-6,10 кВ.</t>
  </si>
  <si>
    <t>Замена ввода в здания</t>
  </si>
  <si>
    <t>Укладка кабеля с откопкой и засыпкой траншеи с помощью механизмов</t>
  </si>
  <si>
    <t>Директор ООО РЭС</t>
  </si>
  <si>
    <t>Парфенов В.Г.</t>
  </si>
  <si>
    <t>апрель-октябрь</t>
  </si>
  <si>
    <t>"_____"____________2022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</si>
</sst>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%"/>
    <numFmt numFmtId="175" formatCode="[$-FC19]d\ mmmm\ yyyy\ &quot;г.&quot;"/>
    <numFmt numFmtId="176" formatCode="0.00000"/>
    <numFmt numFmtId="177" formatCode="0.0000"/>
    <numFmt numFmtId="178" formatCode="0.00000000"/>
    <numFmt numFmtId="179" formatCode="0.000000000"/>
    <numFmt numFmtId="180" formatCode="0.000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i/>
      <sz val="12"/>
      <color indexed="12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sz val="8"/>
      <name val="Segoe UI"/>
      <family val="2"/>
    </font>
    <font>
      <i/>
      <sz val="8"/>
      <color indexed="12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6" fillId="0" borderId="12" xfId="0" applyFont="1" applyFill="1" applyBorder="1" applyAlignment="1">
      <alignment vertical="center"/>
    </xf>
    <xf numFmtId="16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textRotation="90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0" fillId="33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35" borderId="13" xfId="0" applyFont="1" applyFill="1" applyBorder="1" applyAlignment="1">
      <alignment horizontal="center" vertical="center" wrapText="1" shrinkToFit="1"/>
    </xf>
    <xf numFmtId="0" fontId="3" fillId="34" borderId="13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13" fillId="36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2" fontId="13" fillId="34" borderId="13" xfId="0" applyNumberFormat="1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13" fillId="36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/>
    </xf>
    <xf numFmtId="173" fontId="3" fillId="33" borderId="13" xfId="0" applyNumberFormat="1" applyFont="1" applyFill="1" applyBorder="1" applyAlignment="1">
      <alignment horizontal="center" vertical="center" wrapText="1"/>
    </xf>
    <xf numFmtId="173" fontId="13" fillId="36" borderId="13" xfId="0" applyNumberFormat="1" applyFont="1" applyFill="1" applyBorder="1" applyAlignment="1">
      <alignment horizontal="center" vertical="center" wrapText="1"/>
    </xf>
    <xf numFmtId="173" fontId="13" fillId="34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73" fontId="13" fillId="36" borderId="15" xfId="0" applyNumberFormat="1" applyFont="1" applyFill="1" applyBorder="1" applyAlignment="1">
      <alignment horizontal="center" vertical="center" wrapText="1"/>
    </xf>
    <xf numFmtId="2" fontId="13" fillId="36" borderId="15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2" fontId="13" fillId="33" borderId="15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" fontId="13" fillId="36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8" xfId="0" applyFont="1" applyBorder="1" applyAlignment="1">
      <alignment horizontal="center"/>
    </xf>
    <xf numFmtId="3" fontId="3" fillId="38" borderId="13" xfId="0" applyNumberFormat="1" applyFont="1" applyFill="1" applyBorder="1" applyAlignment="1">
      <alignment horizontal="center" vertical="center"/>
    </xf>
    <xf numFmtId="4" fontId="3" fillId="38" borderId="13" xfId="0" applyNumberFormat="1" applyFont="1" applyFill="1" applyBorder="1" applyAlignment="1">
      <alignment horizontal="center" vertical="center"/>
    </xf>
    <xf numFmtId="182" fontId="3" fillId="38" borderId="13" xfId="0" applyNumberFormat="1" applyFont="1" applyFill="1" applyBorder="1" applyAlignment="1">
      <alignment horizontal="center" vertical="center"/>
    </xf>
    <xf numFmtId="4" fontId="3" fillId="38" borderId="16" xfId="0" applyNumberFormat="1" applyFont="1" applyFill="1" applyBorder="1" applyAlignment="1">
      <alignment vertical="center"/>
    </xf>
    <xf numFmtId="4" fontId="3" fillId="38" borderId="13" xfId="0" applyNumberFormat="1" applyFont="1" applyFill="1" applyBorder="1" applyAlignment="1">
      <alignment vertical="center"/>
    </xf>
    <xf numFmtId="4" fontId="3" fillId="38" borderId="16" xfId="0" applyNumberFormat="1" applyFont="1" applyFill="1" applyBorder="1" applyAlignment="1">
      <alignment horizontal="center" vertical="center"/>
    </xf>
    <xf numFmtId="1" fontId="3" fillId="38" borderId="13" xfId="0" applyNumberFormat="1" applyFont="1" applyFill="1" applyBorder="1" applyAlignment="1">
      <alignment horizontal="center" vertical="center"/>
    </xf>
    <xf numFmtId="2" fontId="3" fillId="38" borderId="16" xfId="0" applyNumberFormat="1" applyFont="1" applyFill="1" applyBorder="1" applyAlignment="1">
      <alignment horizontal="center" vertical="center"/>
    </xf>
    <xf numFmtId="2" fontId="3" fillId="38" borderId="13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vertical="center"/>
    </xf>
    <xf numFmtId="0" fontId="3" fillId="38" borderId="13" xfId="0" applyFont="1" applyFill="1" applyBorder="1" applyAlignment="1">
      <alignment vertical="center"/>
    </xf>
    <xf numFmtId="0" fontId="3" fillId="0" borderId="18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2" fontId="3" fillId="0" borderId="18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2" fontId="3" fillId="38" borderId="16" xfId="0" applyNumberFormat="1" applyFont="1" applyFill="1" applyBorder="1" applyAlignment="1">
      <alignment vertical="center"/>
    </xf>
    <xf numFmtId="2" fontId="3" fillId="38" borderId="17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2" fontId="3" fillId="38" borderId="13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2" fontId="3" fillId="38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3" fillId="38" borderId="16" xfId="0" applyNumberFormat="1" applyFont="1" applyFill="1" applyBorder="1" applyAlignment="1">
      <alignment horizontal="center" vertical="center"/>
    </xf>
    <xf numFmtId="4" fontId="3" fillId="38" borderId="12" xfId="0" applyNumberFormat="1" applyFont="1" applyFill="1" applyBorder="1" applyAlignment="1">
      <alignment horizontal="center" vertical="center"/>
    </xf>
    <xf numFmtId="4" fontId="3" fillId="38" borderId="17" xfId="0" applyNumberFormat="1" applyFont="1" applyFill="1" applyBorder="1" applyAlignment="1">
      <alignment horizontal="center" vertical="center"/>
    </xf>
    <xf numFmtId="2" fontId="3" fillId="38" borderId="16" xfId="0" applyNumberFormat="1" applyFont="1" applyFill="1" applyBorder="1" applyAlignment="1">
      <alignment horizontal="center" vertical="center"/>
    </xf>
    <xf numFmtId="2" fontId="3" fillId="38" borderId="12" xfId="0" applyNumberFormat="1" applyFont="1" applyFill="1" applyBorder="1" applyAlignment="1">
      <alignment horizontal="center" vertical="center"/>
    </xf>
    <xf numFmtId="2" fontId="3" fillId="38" borderId="17" xfId="0" applyNumberFormat="1" applyFont="1" applyFill="1" applyBorder="1" applyAlignment="1">
      <alignment horizontal="center" vertical="center"/>
    </xf>
    <xf numFmtId="173" fontId="3" fillId="38" borderId="16" xfId="0" applyNumberFormat="1" applyFont="1" applyFill="1" applyBorder="1" applyAlignment="1">
      <alignment horizontal="center" vertical="center"/>
    </xf>
    <xf numFmtId="173" fontId="3" fillId="38" borderId="12" xfId="0" applyNumberFormat="1" applyFont="1" applyFill="1" applyBorder="1" applyAlignment="1">
      <alignment horizontal="center" vertical="center"/>
    </xf>
    <xf numFmtId="173" fontId="3" fillId="38" borderId="17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NumberFormat="1" applyFont="1" applyBorder="1" applyAlignment="1">
      <alignment horizontal="center" vertical="center" textRotation="90" wrapText="1" shrinkToFit="1"/>
    </xf>
    <xf numFmtId="0" fontId="57" fillId="33" borderId="13" xfId="0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textRotation="90"/>
    </xf>
    <xf numFmtId="0" fontId="11" fillId="33" borderId="2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"/>
  <sheetViews>
    <sheetView tabSelected="1" zoomScale="70" zoomScaleNormal="70" zoomScalePageLayoutView="0" workbookViewId="0" topLeftCell="A1">
      <selection activeCell="AW5" sqref="AW5"/>
    </sheetView>
  </sheetViews>
  <sheetFormatPr defaultColWidth="9.00390625" defaultRowHeight="24.75" customHeight="1"/>
  <cols>
    <col min="1" max="1" width="3.25390625" style="8" customWidth="1"/>
    <col min="2" max="3" width="9.125" style="6" customWidth="1"/>
    <col min="4" max="4" width="3.25390625" style="6" customWidth="1"/>
    <col min="5" max="5" width="11.00390625" style="6" customWidth="1"/>
    <col min="6" max="6" width="3.00390625" style="4" customWidth="1"/>
    <col min="7" max="7" width="3.125" style="8" customWidth="1"/>
    <col min="8" max="25" width="9.625" style="4" customWidth="1"/>
    <col min="26" max="27" width="9.625" style="111" customWidth="1"/>
    <col min="28" max="30" width="9.625" style="4" customWidth="1"/>
    <col min="31" max="31" width="9.625" style="8" customWidth="1"/>
    <col min="32" max="35" width="9.625" style="4" customWidth="1"/>
    <col min="36" max="36" width="9.625" style="128" customWidth="1"/>
    <col min="37" max="50" width="9.625" style="4" customWidth="1"/>
    <col min="51" max="51" width="3.25390625" style="4" customWidth="1"/>
    <col min="52" max="52" width="4.75390625" style="4" customWidth="1"/>
    <col min="53" max="16384" width="9.125" style="4" customWidth="1"/>
  </cols>
  <sheetData>
    <row r="1" spans="1:63" ht="11.25" customHeight="1">
      <c r="A1" s="36"/>
      <c r="B1" s="2"/>
      <c r="C1" s="2"/>
      <c r="D1" s="2"/>
      <c r="E1" s="2"/>
      <c r="F1" s="3"/>
      <c r="G1" s="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76"/>
      <c r="AA1" s="176"/>
      <c r="AB1" s="3"/>
      <c r="AC1" s="3"/>
      <c r="AD1" s="3"/>
      <c r="AE1" s="10"/>
      <c r="AF1" s="3"/>
      <c r="AG1" s="3"/>
      <c r="AH1" s="3"/>
      <c r="AI1" s="3"/>
      <c r="AJ1" s="177"/>
      <c r="AK1" s="3"/>
      <c r="AL1" s="3"/>
      <c r="AM1" s="3"/>
      <c r="AN1" s="3"/>
      <c r="AO1" s="3"/>
      <c r="AP1" s="178"/>
      <c r="AQ1" s="178"/>
      <c r="AR1" s="179"/>
      <c r="AS1" s="1"/>
      <c r="AT1" s="1"/>
      <c r="AU1" s="1"/>
      <c r="AV1" s="1"/>
      <c r="AW1" s="17" t="s">
        <v>58</v>
      </c>
      <c r="AX1" s="1"/>
      <c r="AY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1.25" customHeight="1">
      <c r="A2" s="36"/>
      <c r="B2" s="2"/>
      <c r="C2" s="2"/>
      <c r="D2" s="2"/>
      <c r="E2" s="2"/>
      <c r="F2" s="3"/>
      <c r="G2" s="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76"/>
      <c r="AA2" s="176"/>
      <c r="AB2" s="3"/>
      <c r="AC2" s="3"/>
      <c r="AD2" s="3"/>
      <c r="AE2" s="10"/>
      <c r="AF2" s="3"/>
      <c r="AG2" s="3"/>
      <c r="AH2" s="3"/>
      <c r="AI2" s="3"/>
      <c r="AJ2" s="177"/>
      <c r="AK2" s="3"/>
      <c r="AL2" s="3"/>
      <c r="AM2" s="3"/>
      <c r="AN2" s="3"/>
      <c r="AO2" s="3"/>
      <c r="AP2" s="178"/>
      <c r="AQ2" s="178"/>
      <c r="AR2" s="179"/>
      <c r="AS2" s="1"/>
      <c r="AT2" s="1"/>
      <c r="AU2" s="1"/>
      <c r="AV2" s="1"/>
      <c r="AW2" s="17" t="s">
        <v>109</v>
      </c>
      <c r="AX2" s="1"/>
      <c r="AY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1.25" customHeight="1">
      <c r="A3" s="36"/>
      <c r="B3" s="2"/>
      <c r="C3" s="2"/>
      <c r="D3" s="2"/>
      <c r="E3" s="2"/>
      <c r="F3" s="3"/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76"/>
      <c r="AA3" s="176"/>
      <c r="AB3" s="3"/>
      <c r="AC3" s="3"/>
      <c r="AD3" s="3"/>
      <c r="AE3" s="10"/>
      <c r="AF3" s="3"/>
      <c r="AG3" s="3"/>
      <c r="AH3" s="3"/>
      <c r="AI3" s="3"/>
      <c r="AJ3" s="177"/>
      <c r="AK3" s="3"/>
      <c r="AL3" s="3"/>
      <c r="AM3" s="3"/>
      <c r="AN3" s="3"/>
      <c r="AO3" s="3"/>
      <c r="AP3" s="178"/>
      <c r="AQ3" s="178"/>
      <c r="AR3" s="179"/>
      <c r="AS3" s="1"/>
      <c r="AT3" s="1"/>
      <c r="AU3" s="1"/>
      <c r="AV3" s="1"/>
      <c r="AW3" s="17" t="s">
        <v>110</v>
      </c>
      <c r="AX3" s="1"/>
      <c r="AY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1.25" customHeight="1">
      <c r="A4" s="36"/>
      <c r="B4" s="2"/>
      <c r="C4" s="2"/>
      <c r="D4" s="2"/>
      <c r="E4" s="2"/>
      <c r="F4" s="3"/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76"/>
      <c r="AA4" s="176"/>
      <c r="AB4" s="3"/>
      <c r="AC4" s="3"/>
      <c r="AD4" s="3"/>
      <c r="AE4" s="10"/>
      <c r="AF4" s="3"/>
      <c r="AG4" s="3"/>
      <c r="AH4" s="3"/>
      <c r="AI4" s="3"/>
      <c r="AJ4" s="177"/>
      <c r="AK4" s="3"/>
      <c r="AL4" s="3"/>
      <c r="AM4" s="3"/>
      <c r="AN4" s="3"/>
      <c r="AO4" s="3"/>
      <c r="AP4" s="178"/>
      <c r="AQ4" s="178"/>
      <c r="AR4" s="179"/>
      <c r="AS4" s="1"/>
      <c r="AT4" s="1"/>
      <c r="AU4" s="1"/>
      <c r="AV4" s="1"/>
      <c r="AW4" s="17" t="s">
        <v>112</v>
      </c>
      <c r="AX4" s="1"/>
      <c r="AY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50" ht="24.75" customHeight="1">
      <c r="B5" s="130" t="s">
        <v>103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2:50" ht="24.75" customHeight="1">
      <c r="B6" s="13"/>
      <c r="C6" s="13"/>
      <c r="D6" s="13"/>
      <c r="E6" s="13"/>
      <c r="F6" s="5"/>
      <c r="G6" s="1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27"/>
      <c r="AA6" s="127"/>
      <c r="AB6" s="5"/>
      <c r="AC6" s="5"/>
      <c r="AD6" s="5"/>
      <c r="AE6" s="11"/>
      <c r="AF6" s="5"/>
      <c r="AG6" s="5"/>
      <c r="AH6" s="5"/>
      <c r="AI6" s="5"/>
      <c r="AJ6" s="180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1" s="16" customFormat="1" ht="18.75" customHeight="1">
      <c r="A7" s="169" t="s">
        <v>11</v>
      </c>
      <c r="B7" s="141" t="s">
        <v>55</v>
      </c>
      <c r="C7" s="141"/>
      <c r="D7" s="141"/>
      <c r="E7" s="141"/>
      <c r="F7" s="170" t="s">
        <v>0</v>
      </c>
      <c r="G7" s="169" t="s">
        <v>12</v>
      </c>
      <c r="H7" s="162" t="s">
        <v>65</v>
      </c>
      <c r="I7" s="162"/>
      <c r="J7" s="162"/>
      <c r="K7" s="162"/>
      <c r="L7" s="162"/>
      <c r="M7" s="162"/>
      <c r="N7" s="162"/>
      <c r="O7" s="161" t="s">
        <v>1</v>
      </c>
      <c r="P7" s="161"/>
      <c r="Q7" s="161"/>
      <c r="R7" s="164" t="s">
        <v>66</v>
      </c>
      <c r="S7" s="165"/>
      <c r="T7" s="165"/>
      <c r="U7" s="165"/>
      <c r="V7" s="165"/>
      <c r="W7" s="161" t="s">
        <v>1</v>
      </c>
      <c r="X7" s="161"/>
      <c r="Y7" s="161"/>
      <c r="Z7" s="166" t="s">
        <v>67</v>
      </c>
      <c r="AA7" s="167"/>
      <c r="AB7" s="167"/>
      <c r="AC7" s="167"/>
      <c r="AD7" s="161" t="s">
        <v>1</v>
      </c>
      <c r="AE7" s="161"/>
      <c r="AF7" s="161"/>
      <c r="AG7" s="168" t="s">
        <v>68</v>
      </c>
      <c r="AH7" s="168"/>
      <c r="AI7" s="168"/>
      <c r="AJ7" s="168"/>
      <c r="AK7" s="168"/>
      <c r="AL7" s="161" t="s">
        <v>1</v>
      </c>
      <c r="AM7" s="161"/>
      <c r="AN7" s="161"/>
      <c r="AO7" s="162" t="s">
        <v>69</v>
      </c>
      <c r="AP7" s="162"/>
      <c r="AQ7" s="162"/>
      <c r="AR7" s="162"/>
      <c r="AS7" s="162"/>
      <c r="AT7" s="161" t="s">
        <v>1</v>
      </c>
      <c r="AU7" s="161"/>
      <c r="AV7" s="161"/>
      <c r="AW7" s="163" t="s">
        <v>6</v>
      </c>
      <c r="AX7" s="163"/>
      <c r="AY7" s="39"/>
    </row>
    <row r="8" spans="1:51" ht="43.5" customHeight="1">
      <c r="A8" s="169"/>
      <c r="B8" s="141"/>
      <c r="C8" s="141"/>
      <c r="D8" s="141"/>
      <c r="E8" s="141"/>
      <c r="F8" s="170"/>
      <c r="G8" s="169"/>
      <c r="H8" s="47" t="s">
        <v>70</v>
      </c>
      <c r="I8" s="47" t="s">
        <v>71</v>
      </c>
      <c r="J8" s="47" t="s">
        <v>72</v>
      </c>
      <c r="K8" s="47" t="s">
        <v>73</v>
      </c>
      <c r="L8" s="47" t="s">
        <v>74</v>
      </c>
      <c r="M8" s="47" t="s">
        <v>75</v>
      </c>
      <c r="N8" s="47" t="s">
        <v>76</v>
      </c>
      <c r="O8" s="140" t="s">
        <v>4</v>
      </c>
      <c r="P8" s="140"/>
      <c r="Q8" s="140"/>
      <c r="R8" s="49" t="s">
        <v>77</v>
      </c>
      <c r="S8" s="49" t="s">
        <v>78</v>
      </c>
      <c r="T8" s="49" t="s">
        <v>79</v>
      </c>
      <c r="U8" s="49" t="s">
        <v>80</v>
      </c>
      <c r="V8" s="50" t="s">
        <v>81</v>
      </c>
      <c r="W8" s="140" t="s">
        <v>2</v>
      </c>
      <c r="X8" s="140"/>
      <c r="Y8" s="140"/>
      <c r="Z8" s="49" t="s">
        <v>82</v>
      </c>
      <c r="AA8" s="49" t="s">
        <v>83</v>
      </c>
      <c r="AB8" s="49" t="s">
        <v>84</v>
      </c>
      <c r="AC8" s="49" t="s">
        <v>85</v>
      </c>
      <c r="AD8" s="140" t="s">
        <v>3</v>
      </c>
      <c r="AE8" s="140"/>
      <c r="AF8" s="140"/>
      <c r="AG8" s="51" t="s">
        <v>86</v>
      </c>
      <c r="AH8" s="51" t="s">
        <v>87</v>
      </c>
      <c r="AI8" s="52" t="s">
        <v>88</v>
      </c>
      <c r="AJ8" s="51" t="s">
        <v>89</v>
      </c>
      <c r="AK8" s="51" t="s">
        <v>90</v>
      </c>
      <c r="AL8" s="140" t="s">
        <v>10</v>
      </c>
      <c r="AM8" s="140"/>
      <c r="AN8" s="140"/>
      <c r="AO8" s="49" t="s">
        <v>91</v>
      </c>
      <c r="AP8" s="49" t="s">
        <v>92</v>
      </c>
      <c r="AQ8" s="49" t="s">
        <v>93</v>
      </c>
      <c r="AR8" s="49" t="s">
        <v>94</v>
      </c>
      <c r="AS8" s="49" t="s">
        <v>95</v>
      </c>
      <c r="AT8" s="140" t="s">
        <v>5</v>
      </c>
      <c r="AU8" s="140"/>
      <c r="AV8" s="140"/>
      <c r="AW8" s="163"/>
      <c r="AX8" s="163"/>
      <c r="AY8" s="39"/>
    </row>
    <row r="9" spans="1:50" ht="48.75" customHeight="1">
      <c r="A9" s="169"/>
      <c r="B9" s="141"/>
      <c r="C9" s="141"/>
      <c r="D9" s="141"/>
      <c r="E9" s="141"/>
      <c r="F9" s="170"/>
      <c r="G9" s="169"/>
      <c r="H9" s="53" t="s">
        <v>15</v>
      </c>
      <c r="I9" s="53" t="s">
        <v>15</v>
      </c>
      <c r="J9" s="53" t="s">
        <v>15</v>
      </c>
      <c r="K9" s="53" t="s">
        <v>15</v>
      </c>
      <c r="L9" s="53" t="s">
        <v>15</v>
      </c>
      <c r="M9" s="53" t="s">
        <v>15</v>
      </c>
      <c r="N9" s="53" t="s">
        <v>15</v>
      </c>
      <c r="O9" s="54" t="s">
        <v>15</v>
      </c>
      <c r="P9" s="48" t="s">
        <v>16</v>
      </c>
      <c r="Q9" s="48" t="s">
        <v>17</v>
      </c>
      <c r="R9" s="53" t="s">
        <v>15</v>
      </c>
      <c r="S9" s="53" t="s">
        <v>15</v>
      </c>
      <c r="T9" s="53" t="s">
        <v>15</v>
      </c>
      <c r="U9" s="53" t="s">
        <v>15</v>
      </c>
      <c r="V9" s="53" t="s">
        <v>15</v>
      </c>
      <c r="W9" s="54" t="s">
        <v>15</v>
      </c>
      <c r="X9" s="48" t="s">
        <v>16</v>
      </c>
      <c r="Y9" s="48" t="s">
        <v>17</v>
      </c>
      <c r="Z9" s="53" t="s">
        <v>15</v>
      </c>
      <c r="AA9" s="53" t="s">
        <v>15</v>
      </c>
      <c r="AB9" s="53" t="s">
        <v>15</v>
      </c>
      <c r="AC9" s="53" t="s">
        <v>15</v>
      </c>
      <c r="AD9" s="54" t="s">
        <v>15</v>
      </c>
      <c r="AE9" s="48" t="s">
        <v>16</v>
      </c>
      <c r="AF9" s="48" t="s">
        <v>17</v>
      </c>
      <c r="AG9" s="53" t="s">
        <v>15</v>
      </c>
      <c r="AH9" s="53" t="s">
        <v>15</v>
      </c>
      <c r="AI9" s="53" t="s">
        <v>15</v>
      </c>
      <c r="AJ9" s="53" t="s">
        <v>15</v>
      </c>
      <c r="AK9" s="53" t="s">
        <v>15</v>
      </c>
      <c r="AL9" s="54" t="s">
        <v>15</v>
      </c>
      <c r="AM9" s="48" t="s">
        <v>16</v>
      </c>
      <c r="AN9" s="48" t="s">
        <v>17</v>
      </c>
      <c r="AO9" s="53" t="s">
        <v>15</v>
      </c>
      <c r="AP9" s="53" t="s">
        <v>15</v>
      </c>
      <c r="AQ9" s="53" t="s">
        <v>15</v>
      </c>
      <c r="AR9" s="53" t="s">
        <v>15</v>
      </c>
      <c r="AS9" s="53" t="s">
        <v>15</v>
      </c>
      <c r="AT9" s="54" t="s">
        <v>15</v>
      </c>
      <c r="AU9" s="48" t="s">
        <v>16</v>
      </c>
      <c r="AV9" s="48" t="s">
        <v>17</v>
      </c>
      <c r="AW9" s="55" t="s">
        <v>15</v>
      </c>
      <c r="AX9" s="46" t="s">
        <v>17</v>
      </c>
    </row>
    <row r="10" spans="1:50" ht="15" customHeight="1">
      <c r="A10" s="43">
        <v>1</v>
      </c>
      <c r="B10" s="141">
        <v>2</v>
      </c>
      <c r="C10" s="141"/>
      <c r="D10" s="141"/>
      <c r="E10" s="141"/>
      <c r="F10" s="43">
        <v>3</v>
      </c>
      <c r="G10" s="43">
        <v>4</v>
      </c>
      <c r="H10" s="43">
        <v>5</v>
      </c>
      <c r="I10" s="43">
        <v>6</v>
      </c>
      <c r="J10" s="43">
        <v>7</v>
      </c>
      <c r="K10" s="43">
        <v>8</v>
      </c>
      <c r="L10" s="43">
        <v>9</v>
      </c>
      <c r="M10" s="43">
        <v>10</v>
      </c>
      <c r="N10" s="43">
        <v>11</v>
      </c>
      <c r="O10" s="43">
        <v>12</v>
      </c>
      <c r="P10" s="43">
        <v>13</v>
      </c>
      <c r="Q10" s="43">
        <v>14</v>
      </c>
      <c r="R10" s="43">
        <v>15</v>
      </c>
      <c r="S10" s="43">
        <v>16</v>
      </c>
      <c r="T10" s="43">
        <v>17</v>
      </c>
      <c r="U10" s="43">
        <v>18</v>
      </c>
      <c r="V10" s="43">
        <v>19</v>
      </c>
      <c r="W10" s="43">
        <v>20</v>
      </c>
      <c r="X10" s="43">
        <v>21</v>
      </c>
      <c r="Y10" s="43">
        <v>22</v>
      </c>
      <c r="Z10" s="43">
        <v>23</v>
      </c>
      <c r="AA10" s="43">
        <v>24</v>
      </c>
      <c r="AB10" s="43">
        <v>25</v>
      </c>
      <c r="AC10" s="43">
        <v>26</v>
      </c>
      <c r="AD10" s="43">
        <v>27</v>
      </c>
      <c r="AE10" s="43">
        <v>28</v>
      </c>
      <c r="AF10" s="43">
        <v>29</v>
      </c>
      <c r="AG10" s="43">
        <v>30</v>
      </c>
      <c r="AH10" s="43">
        <v>31</v>
      </c>
      <c r="AI10" s="43">
        <v>32</v>
      </c>
      <c r="AJ10" s="43">
        <v>33</v>
      </c>
      <c r="AK10" s="43">
        <v>34</v>
      </c>
      <c r="AL10" s="43">
        <v>35</v>
      </c>
      <c r="AM10" s="43">
        <v>36</v>
      </c>
      <c r="AN10" s="43">
        <v>37</v>
      </c>
      <c r="AO10" s="43">
        <v>38</v>
      </c>
      <c r="AP10" s="43">
        <v>39</v>
      </c>
      <c r="AQ10" s="43">
        <v>40</v>
      </c>
      <c r="AR10" s="43">
        <v>41</v>
      </c>
      <c r="AS10" s="43">
        <v>42</v>
      </c>
      <c r="AT10" s="43">
        <v>43</v>
      </c>
      <c r="AU10" s="43">
        <v>44</v>
      </c>
      <c r="AV10" s="43">
        <v>45</v>
      </c>
      <c r="AW10" s="43">
        <v>46</v>
      </c>
      <c r="AX10" s="43">
        <v>47</v>
      </c>
    </row>
    <row r="11" spans="1:50" s="1" customFormat="1" ht="13.5" customHeight="1">
      <c r="A11" s="35" t="s">
        <v>20</v>
      </c>
      <c r="B11" s="34"/>
      <c r="C11" s="34"/>
      <c r="D11" s="34"/>
      <c r="E11" s="34"/>
      <c r="F11" s="14"/>
      <c r="G11" s="1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56"/>
      <c r="AA11" s="56"/>
      <c r="AB11" s="14"/>
      <c r="AC11" s="14"/>
      <c r="AD11" s="14"/>
      <c r="AE11" s="18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57"/>
    </row>
    <row r="12" spans="1:50" s="1" customFormat="1" ht="14.25" customHeight="1">
      <c r="A12" s="33" t="s">
        <v>21</v>
      </c>
      <c r="B12" s="32"/>
      <c r="C12" s="32"/>
      <c r="D12" s="32"/>
      <c r="E12" s="32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9"/>
      <c r="AF12" s="12"/>
      <c r="AG12" s="12"/>
      <c r="AH12" s="12"/>
      <c r="AI12" s="12"/>
      <c r="AJ12" s="58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59"/>
    </row>
    <row r="13" spans="1:50" ht="30.75" customHeight="1">
      <c r="A13" s="28">
        <v>1</v>
      </c>
      <c r="B13" s="171" t="s">
        <v>104</v>
      </c>
      <c r="C13" s="171"/>
      <c r="D13" s="171"/>
      <c r="E13" s="171"/>
      <c r="F13" s="21" t="s">
        <v>45</v>
      </c>
      <c r="G13" s="23">
        <v>27.53</v>
      </c>
      <c r="H13" s="60"/>
      <c r="I13" s="62">
        <v>0.563</v>
      </c>
      <c r="J13" s="62"/>
      <c r="K13" s="62"/>
      <c r="L13" s="43"/>
      <c r="M13" s="62"/>
      <c r="N13" s="62"/>
      <c r="O13" s="63">
        <f>H13+I13+J13+K13+L13+M13+N13</f>
        <v>0.563</v>
      </c>
      <c r="P13" s="63" t="s">
        <v>111</v>
      </c>
      <c r="Q13" s="63">
        <f>O13*G13</f>
        <v>15.49939</v>
      </c>
      <c r="R13" s="60"/>
      <c r="S13" s="64"/>
      <c r="T13" s="62"/>
      <c r="U13" s="64"/>
      <c r="V13" s="72"/>
      <c r="W13" s="63">
        <f>R13+S13+T13+U13+V13</f>
        <v>0</v>
      </c>
      <c r="X13" s="63"/>
      <c r="Y13" s="63">
        <f>W13*G13</f>
        <v>0</v>
      </c>
      <c r="Z13" s="60"/>
      <c r="AA13" s="62"/>
      <c r="AB13" s="60"/>
      <c r="AC13" s="62"/>
      <c r="AD13" s="63">
        <f>AB13+Z13+AC13</f>
        <v>0</v>
      </c>
      <c r="AE13" s="63"/>
      <c r="AF13" s="63">
        <f>AD13*G13</f>
        <v>0</v>
      </c>
      <c r="AG13" s="64"/>
      <c r="AH13" s="62"/>
      <c r="AI13" s="61"/>
      <c r="AJ13" s="73"/>
      <c r="AK13" s="64"/>
      <c r="AL13" s="63">
        <f>AG13+AH13+AI13+AJ13+AK13</f>
        <v>0</v>
      </c>
      <c r="AM13" s="63"/>
      <c r="AN13" s="63">
        <f>AL13*G13</f>
        <v>0</v>
      </c>
      <c r="AO13" s="66"/>
      <c r="AP13" s="66"/>
      <c r="AQ13" s="66"/>
      <c r="AR13" s="66"/>
      <c r="AS13" s="67"/>
      <c r="AT13" s="63">
        <f>AO13+AP13+AQ13+AS13+AR13</f>
        <v>0</v>
      </c>
      <c r="AU13" s="63"/>
      <c r="AV13" s="63">
        <f>AT13*G13</f>
        <v>0</v>
      </c>
      <c r="AW13" s="68">
        <f>AT13+AL13+AD13+W13+O13</f>
        <v>0.563</v>
      </c>
      <c r="AX13" s="69">
        <f>AW13*G13</f>
        <v>15.49939</v>
      </c>
    </row>
    <row r="14" spans="1:52" ht="22.5" customHeight="1">
      <c r="A14" s="181">
        <v>2</v>
      </c>
      <c r="B14" s="182" t="s">
        <v>22</v>
      </c>
      <c r="C14" s="182"/>
      <c r="D14" s="182"/>
      <c r="E14" s="182"/>
      <c r="F14" s="25" t="s">
        <v>62</v>
      </c>
      <c r="G14" s="23">
        <v>443.7</v>
      </c>
      <c r="H14" s="77"/>
      <c r="I14" s="78"/>
      <c r="J14" s="78"/>
      <c r="K14" s="78"/>
      <c r="L14" s="79"/>
      <c r="M14" s="78"/>
      <c r="N14" s="78"/>
      <c r="O14" s="80">
        <f>H14+I14+J14+K14+L14+M14+N14</f>
        <v>0</v>
      </c>
      <c r="P14" s="81"/>
      <c r="Q14" s="81">
        <f>O14*G14</f>
        <v>0</v>
      </c>
      <c r="R14" s="77"/>
      <c r="S14" s="64"/>
      <c r="T14" s="78"/>
      <c r="U14" s="64"/>
      <c r="V14" s="82"/>
      <c r="W14" s="81">
        <f>R14+S14+T14+U14+V14</f>
        <v>0</v>
      </c>
      <c r="X14" s="81"/>
      <c r="Y14" s="81">
        <f>W14*G14</f>
        <v>0</v>
      </c>
      <c r="Z14" s="77"/>
      <c r="AA14" s="78"/>
      <c r="AB14" s="77"/>
      <c r="AC14" s="78"/>
      <c r="AD14" s="81">
        <f>AB14+Z14+AC14</f>
        <v>0</v>
      </c>
      <c r="AE14" s="81"/>
      <c r="AF14" s="81">
        <f>AD14*G14</f>
        <v>0</v>
      </c>
      <c r="AG14" s="64"/>
      <c r="AH14" s="62"/>
      <c r="AI14" s="61"/>
      <c r="AJ14" s="61"/>
      <c r="AK14" s="64">
        <v>0.28</v>
      </c>
      <c r="AL14" s="81">
        <f>AG14+AH14+AI14+AJ14+AK14</f>
        <v>0.28</v>
      </c>
      <c r="AM14" s="63" t="s">
        <v>111</v>
      </c>
      <c r="AN14" s="81">
        <f>AL14*G14</f>
        <v>124.236</v>
      </c>
      <c r="AO14" s="83"/>
      <c r="AP14" s="83"/>
      <c r="AQ14" s="83"/>
      <c r="AR14" s="83"/>
      <c r="AS14" s="67"/>
      <c r="AT14" s="81">
        <f>AO14+AP14+AQ14+AS14+AR14</f>
        <v>0</v>
      </c>
      <c r="AU14" s="63"/>
      <c r="AV14" s="81">
        <f>AT14*G14</f>
        <v>0</v>
      </c>
      <c r="AW14" s="84">
        <f>AT14+AL14+AD14+W14+O14</f>
        <v>0.28</v>
      </c>
      <c r="AX14" s="85">
        <f>AW14*G14</f>
        <v>124.236</v>
      </c>
      <c r="AZ14" s="15"/>
    </row>
    <row r="15" spans="1:50" s="30" customFormat="1" ht="15" customHeight="1">
      <c r="A15" s="29" t="s">
        <v>23</v>
      </c>
      <c r="B15" s="31"/>
      <c r="C15" s="31"/>
      <c r="D15" s="31"/>
      <c r="E15" s="31"/>
      <c r="F15" s="31"/>
      <c r="G15" s="23"/>
      <c r="H15" s="86"/>
      <c r="I15" s="87"/>
      <c r="J15" s="87"/>
      <c r="K15" s="87"/>
      <c r="L15" s="44"/>
      <c r="M15" s="87"/>
      <c r="N15" s="87"/>
      <c r="O15" s="88"/>
      <c r="P15" s="88"/>
      <c r="Q15" s="88"/>
      <c r="R15" s="86"/>
      <c r="S15" s="64"/>
      <c r="T15" s="87"/>
      <c r="U15" s="64"/>
      <c r="V15" s="65"/>
      <c r="W15" s="88"/>
      <c r="X15" s="88"/>
      <c r="Y15" s="88"/>
      <c r="Z15" s="86"/>
      <c r="AA15" s="87"/>
      <c r="AB15" s="86"/>
      <c r="AC15" s="87"/>
      <c r="AD15" s="89"/>
      <c r="AE15" s="88"/>
      <c r="AF15" s="88"/>
      <c r="AG15" s="64"/>
      <c r="AH15" s="87"/>
      <c r="AI15" s="19"/>
      <c r="AJ15" s="19"/>
      <c r="AK15" s="64"/>
      <c r="AL15" s="88"/>
      <c r="AM15" s="88"/>
      <c r="AN15" s="88"/>
      <c r="AO15" s="88"/>
      <c r="AP15" s="88"/>
      <c r="AQ15" s="88"/>
      <c r="AR15" s="88"/>
      <c r="AS15" s="67"/>
      <c r="AT15" s="88"/>
      <c r="AU15" s="88"/>
      <c r="AV15" s="88"/>
      <c r="AW15" s="88"/>
      <c r="AX15" s="88"/>
    </row>
    <row r="16" spans="1:50" ht="42" customHeight="1">
      <c r="A16" s="28">
        <v>3</v>
      </c>
      <c r="B16" s="172" t="s">
        <v>96</v>
      </c>
      <c r="C16" s="173"/>
      <c r="D16" s="173"/>
      <c r="E16" s="174"/>
      <c r="F16" s="21" t="s">
        <v>7</v>
      </c>
      <c r="G16" s="23">
        <v>55.36</v>
      </c>
      <c r="H16" s="60"/>
      <c r="I16" s="62"/>
      <c r="J16" s="62"/>
      <c r="K16" s="62"/>
      <c r="L16" s="43"/>
      <c r="M16" s="61"/>
      <c r="N16" s="62"/>
      <c r="O16" s="71">
        <f>H16+I16+J16+K16+L16+M16+N16</f>
        <v>0</v>
      </c>
      <c r="P16" s="63"/>
      <c r="Q16" s="63">
        <f>O16*G16</f>
        <v>0</v>
      </c>
      <c r="R16" s="60"/>
      <c r="S16" s="64"/>
      <c r="T16" s="62"/>
      <c r="U16" s="64"/>
      <c r="V16" s="65"/>
      <c r="W16" s="71">
        <f>R16+S16+T16+U16+V16</f>
        <v>0</v>
      </c>
      <c r="X16" s="63"/>
      <c r="Y16" s="63">
        <f>W16*G16</f>
        <v>0</v>
      </c>
      <c r="Z16" s="60"/>
      <c r="AA16" s="62"/>
      <c r="AB16" s="60"/>
      <c r="AC16" s="62"/>
      <c r="AD16" s="63">
        <f>AB16+Z16+AC16</f>
        <v>0</v>
      </c>
      <c r="AE16" s="63"/>
      <c r="AF16" s="63">
        <f>AD16*G16</f>
        <v>0</v>
      </c>
      <c r="AG16" s="64">
        <v>2</v>
      </c>
      <c r="AH16" s="62"/>
      <c r="AI16" s="61"/>
      <c r="AJ16" s="90"/>
      <c r="AK16" s="64"/>
      <c r="AL16" s="71">
        <f>AG16+AH16+AI16+AJ16+AK16</f>
        <v>2</v>
      </c>
      <c r="AM16" s="63" t="s">
        <v>111</v>
      </c>
      <c r="AN16" s="63">
        <f>AL16*G16</f>
        <v>110.72</v>
      </c>
      <c r="AO16" s="66"/>
      <c r="AP16" s="66"/>
      <c r="AQ16" s="66"/>
      <c r="AR16" s="66"/>
      <c r="AS16" s="67"/>
      <c r="AT16" s="63">
        <f>AO16+AP16+AQ16+AS16+AR16</f>
        <v>0</v>
      </c>
      <c r="AU16" s="63"/>
      <c r="AV16" s="63">
        <f>AT16*G16</f>
        <v>0</v>
      </c>
      <c r="AW16" s="68">
        <f>AT16+AL16+AD16+W16+O16</f>
        <v>2</v>
      </c>
      <c r="AX16" s="69">
        <f>AW16*G16</f>
        <v>110.72</v>
      </c>
    </row>
    <row r="17" spans="1:50" ht="35.25" customHeight="1">
      <c r="A17" s="28">
        <v>4</v>
      </c>
      <c r="B17" s="158" t="s">
        <v>52</v>
      </c>
      <c r="C17" s="159"/>
      <c r="D17" s="159"/>
      <c r="E17" s="160"/>
      <c r="F17" s="21" t="s">
        <v>7</v>
      </c>
      <c r="G17" s="23">
        <v>37.2</v>
      </c>
      <c r="H17" s="60"/>
      <c r="I17" s="62"/>
      <c r="J17" s="62"/>
      <c r="K17" s="70"/>
      <c r="L17" s="43"/>
      <c r="M17" s="62"/>
      <c r="N17" s="70"/>
      <c r="O17" s="63">
        <f>H17+I17+J17+K17+L17+M17+N17</f>
        <v>0</v>
      </c>
      <c r="P17" s="63"/>
      <c r="Q17" s="63">
        <f>O17*G17</f>
        <v>0</v>
      </c>
      <c r="R17" s="60"/>
      <c r="S17" s="64"/>
      <c r="T17" s="62"/>
      <c r="U17" s="64"/>
      <c r="V17" s="65"/>
      <c r="W17" s="63">
        <f>R17+S17+T17+U17+V17</f>
        <v>0</v>
      </c>
      <c r="X17" s="63"/>
      <c r="Y17" s="63">
        <f>W17*G17</f>
        <v>0</v>
      </c>
      <c r="Z17" s="60"/>
      <c r="AA17" s="62"/>
      <c r="AB17" s="60"/>
      <c r="AC17" s="62"/>
      <c r="AD17" s="63">
        <f>AB17+Z17+AC17</f>
        <v>0</v>
      </c>
      <c r="AE17" s="63"/>
      <c r="AF17" s="63">
        <f>AD17*G17</f>
        <v>0</v>
      </c>
      <c r="AG17" s="64">
        <v>1</v>
      </c>
      <c r="AH17" s="62"/>
      <c r="AI17" s="61"/>
      <c r="AJ17" s="61"/>
      <c r="AK17" s="64"/>
      <c r="AL17" s="63">
        <f>AG17+AH17+AI17+AJ17+AK17</f>
        <v>1</v>
      </c>
      <c r="AM17" s="63" t="s">
        <v>111</v>
      </c>
      <c r="AN17" s="63">
        <f>AL17*G17</f>
        <v>37.2</v>
      </c>
      <c r="AO17" s="66"/>
      <c r="AP17" s="66"/>
      <c r="AQ17" s="66"/>
      <c r="AR17" s="66"/>
      <c r="AS17" s="67"/>
      <c r="AT17" s="63">
        <f>AO17+AP17+AQ17+AS17+AR17</f>
        <v>0</v>
      </c>
      <c r="AU17" s="63"/>
      <c r="AV17" s="63">
        <f>AT17*G17</f>
        <v>0</v>
      </c>
      <c r="AW17" s="68">
        <f>AT17+AL17+AD17+W17+O17</f>
        <v>1</v>
      </c>
      <c r="AX17" s="69">
        <f>AW17*G17</f>
        <v>37.2</v>
      </c>
    </row>
    <row r="18" spans="1:50" ht="29.25" customHeight="1">
      <c r="A18" s="181">
        <v>5</v>
      </c>
      <c r="B18" s="183" t="s">
        <v>105</v>
      </c>
      <c r="C18" s="184"/>
      <c r="D18" s="184"/>
      <c r="E18" s="185"/>
      <c r="F18" s="25" t="s">
        <v>14</v>
      </c>
      <c r="G18" s="23">
        <v>1.47</v>
      </c>
      <c r="H18" s="77"/>
      <c r="I18" s="186"/>
      <c r="J18" s="186"/>
      <c r="K18" s="187"/>
      <c r="L18" s="79"/>
      <c r="M18" s="187"/>
      <c r="N18" s="187"/>
      <c r="O18" s="63">
        <f>H18+I18+J18+K18+L18+M18+N18</f>
        <v>0</v>
      </c>
      <c r="P18" s="63"/>
      <c r="Q18" s="63">
        <f>O18*G18</f>
        <v>0</v>
      </c>
      <c r="R18" s="77"/>
      <c r="S18" s="64"/>
      <c r="T18" s="187"/>
      <c r="U18" s="188"/>
      <c r="V18" s="188"/>
      <c r="W18" s="63">
        <f>R18+S18+T18+U18+V18</f>
        <v>0</v>
      </c>
      <c r="X18" s="63"/>
      <c r="Y18" s="63">
        <f>W18*G18</f>
        <v>0</v>
      </c>
      <c r="Z18" s="77"/>
      <c r="AA18" s="187"/>
      <c r="AB18" s="77"/>
      <c r="AC18" s="187"/>
      <c r="AD18" s="81">
        <f>AB18+Z18+AC18</f>
        <v>0</v>
      </c>
      <c r="AE18" s="63"/>
      <c r="AF18" s="63">
        <f>AD18*G18</f>
        <v>0</v>
      </c>
      <c r="AG18" s="64">
        <v>45</v>
      </c>
      <c r="AH18" s="186"/>
      <c r="AI18" s="186"/>
      <c r="AJ18" s="186"/>
      <c r="AK18" s="64"/>
      <c r="AL18" s="63">
        <f>AG18+AH18+AI18+AJ18+AK18</f>
        <v>45</v>
      </c>
      <c r="AM18" s="63" t="s">
        <v>111</v>
      </c>
      <c r="AN18" s="63">
        <f>AL18*G18</f>
        <v>66.15</v>
      </c>
      <c r="AO18" s="66"/>
      <c r="AP18" s="66"/>
      <c r="AQ18" s="66"/>
      <c r="AR18" s="66"/>
      <c r="AS18" s="67"/>
      <c r="AT18" s="63">
        <f>AO18+AP18+AQ18+AS18+AR18</f>
        <v>0</v>
      </c>
      <c r="AU18" s="63"/>
      <c r="AV18" s="63">
        <f>AT18*G18</f>
        <v>0</v>
      </c>
      <c r="AW18" s="68">
        <f>AT18+AL18+AD18+W18+O18</f>
        <v>45</v>
      </c>
      <c r="AX18" s="69">
        <f>AW18*G18</f>
        <v>66.15</v>
      </c>
    </row>
    <row r="19" spans="1:50" ht="15" customHeight="1">
      <c r="A19" s="27"/>
      <c r="B19" s="26" t="s">
        <v>61</v>
      </c>
      <c r="C19" s="26"/>
      <c r="D19" s="26"/>
      <c r="E19" s="26"/>
      <c r="F19" s="24"/>
      <c r="G19" s="23"/>
      <c r="H19" s="86"/>
      <c r="I19" s="91"/>
      <c r="J19" s="91"/>
      <c r="K19" s="91"/>
      <c r="L19" s="44"/>
      <c r="M19" s="91"/>
      <c r="N19" s="91"/>
      <c r="O19" s="92"/>
      <c r="P19" s="92"/>
      <c r="Q19" s="92"/>
      <c r="R19" s="86"/>
      <c r="S19" s="76"/>
      <c r="T19" s="91"/>
      <c r="U19" s="64"/>
      <c r="V19" s="91"/>
      <c r="W19" s="92"/>
      <c r="X19" s="92"/>
      <c r="Y19" s="92"/>
      <c r="Z19" s="86"/>
      <c r="AA19" s="91"/>
      <c r="AB19" s="86"/>
      <c r="AC19" s="91"/>
      <c r="AD19" s="89"/>
      <c r="AE19" s="92"/>
      <c r="AF19" s="92"/>
      <c r="AG19" s="64"/>
      <c r="AH19" s="91"/>
      <c r="AI19" s="86"/>
      <c r="AJ19" s="86"/>
      <c r="AK19" s="64"/>
      <c r="AL19" s="92"/>
      <c r="AM19" s="92"/>
      <c r="AN19" s="92"/>
      <c r="AO19" s="92"/>
      <c r="AP19" s="92"/>
      <c r="AQ19" s="92"/>
      <c r="AR19" s="92"/>
      <c r="AS19" s="67"/>
      <c r="AT19" s="92"/>
      <c r="AU19" s="92"/>
      <c r="AV19" s="92"/>
      <c r="AW19" s="92"/>
      <c r="AX19" s="93"/>
    </row>
    <row r="20" spans="1:50" ht="40.5" customHeight="1">
      <c r="A20" s="22">
        <v>6</v>
      </c>
      <c r="B20" s="158" t="s">
        <v>24</v>
      </c>
      <c r="C20" s="159"/>
      <c r="D20" s="159"/>
      <c r="E20" s="160"/>
      <c r="F20" s="21" t="s">
        <v>13</v>
      </c>
      <c r="G20" s="23">
        <v>5.96</v>
      </c>
      <c r="H20" s="60"/>
      <c r="I20" s="61"/>
      <c r="J20" s="61"/>
      <c r="K20" s="90">
        <v>1</v>
      </c>
      <c r="L20" s="43"/>
      <c r="M20" s="61"/>
      <c r="N20" s="61"/>
      <c r="O20" s="63">
        <f aca="true" t="shared" si="0" ref="O20:O46">H20+I20+J20+K20+L20+M20+N20</f>
        <v>1</v>
      </c>
      <c r="P20" s="63" t="s">
        <v>111</v>
      </c>
      <c r="Q20" s="63">
        <f aca="true" t="shared" si="1" ref="Q20:Q46">O20*G20</f>
        <v>5.96</v>
      </c>
      <c r="R20" s="60"/>
      <c r="S20" s="76"/>
      <c r="T20" s="90">
        <v>1</v>
      </c>
      <c r="U20" s="64"/>
      <c r="V20" s="61"/>
      <c r="W20" s="71">
        <f aca="true" t="shared" si="2" ref="W20:W46">R20+S20+T20+U20+V20</f>
        <v>1</v>
      </c>
      <c r="X20" s="63" t="s">
        <v>111</v>
      </c>
      <c r="Y20" s="63">
        <f aca="true" t="shared" si="3" ref="Y20:Y46">W20*G20</f>
        <v>5.96</v>
      </c>
      <c r="Z20" s="60"/>
      <c r="AA20" s="61"/>
      <c r="AB20" s="60"/>
      <c r="AC20" s="61"/>
      <c r="AD20" s="63">
        <f aca="true" t="shared" si="4" ref="AD20:AD46">AB20+Z20+AC20</f>
        <v>0</v>
      </c>
      <c r="AE20" s="63"/>
      <c r="AF20" s="63">
        <f aca="true" t="shared" si="5" ref="AF20:AF46">AD20*G20</f>
        <v>0</v>
      </c>
      <c r="AG20" s="64"/>
      <c r="AH20" s="61"/>
      <c r="AI20" s="61"/>
      <c r="AJ20" s="61"/>
      <c r="AK20" s="64"/>
      <c r="AL20" s="63">
        <f aca="true" t="shared" si="6" ref="AL20:AL46">AG20+AH20+AI20+AJ20+AK20</f>
        <v>0</v>
      </c>
      <c r="AM20" s="63"/>
      <c r="AN20" s="63">
        <f aca="true" t="shared" si="7" ref="AN20:AN46">AL20*G20</f>
        <v>0</v>
      </c>
      <c r="AO20" s="66"/>
      <c r="AP20" s="66"/>
      <c r="AQ20" s="66"/>
      <c r="AR20" s="66"/>
      <c r="AS20" s="67"/>
      <c r="AT20" s="63">
        <f aca="true" t="shared" si="8" ref="AT20:AT46">AO20+AP20+AQ20+AS20+AR20</f>
        <v>0</v>
      </c>
      <c r="AU20" s="63"/>
      <c r="AV20" s="63">
        <f aca="true" t="shared" si="9" ref="AV20:AV46">AT20*G20</f>
        <v>0</v>
      </c>
      <c r="AW20" s="68">
        <f aca="true" t="shared" si="10" ref="AW20:AW46">AT20+AL20+AD20+W20+O20</f>
        <v>2</v>
      </c>
      <c r="AX20" s="69">
        <f aca="true" t="shared" si="11" ref="AX20:AX46">AW20*G20</f>
        <v>11.92</v>
      </c>
    </row>
    <row r="21" spans="1:50" ht="44.25" customHeight="1">
      <c r="A21" s="22">
        <v>7</v>
      </c>
      <c r="B21" s="172" t="s">
        <v>25</v>
      </c>
      <c r="C21" s="173"/>
      <c r="D21" s="173"/>
      <c r="E21" s="174"/>
      <c r="F21" s="21" t="s">
        <v>13</v>
      </c>
      <c r="G21" s="23">
        <v>4.65</v>
      </c>
      <c r="H21" s="60"/>
      <c r="I21" s="61"/>
      <c r="J21" s="61"/>
      <c r="K21" s="90">
        <v>18</v>
      </c>
      <c r="L21" s="43"/>
      <c r="M21" s="61"/>
      <c r="N21" s="61"/>
      <c r="O21" s="71">
        <f t="shared" si="0"/>
        <v>18</v>
      </c>
      <c r="P21" s="63" t="s">
        <v>111</v>
      </c>
      <c r="Q21" s="63">
        <f t="shared" si="1"/>
        <v>83.7</v>
      </c>
      <c r="R21" s="60"/>
      <c r="S21" s="76"/>
      <c r="T21" s="90"/>
      <c r="U21" s="76"/>
      <c r="V21" s="61">
        <v>9</v>
      </c>
      <c r="W21" s="71">
        <f t="shared" si="2"/>
        <v>9</v>
      </c>
      <c r="X21" s="63" t="s">
        <v>111</v>
      </c>
      <c r="Y21" s="63">
        <f t="shared" si="3"/>
        <v>41.85</v>
      </c>
      <c r="Z21" s="60">
        <v>18</v>
      </c>
      <c r="AA21" s="61"/>
      <c r="AB21" s="60"/>
      <c r="AC21" s="61"/>
      <c r="AD21" s="71">
        <f t="shared" si="4"/>
        <v>18</v>
      </c>
      <c r="AE21" s="63" t="s">
        <v>97</v>
      </c>
      <c r="AF21" s="63">
        <f t="shared" si="5"/>
        <v>83.7</v>
      </c>
      <c r="AG21" s="64"/>
      <c r="AH21" s="61"/>
      <c r="AI21" s="61"/>
      <c r="AJ21" s="61">
        <v>2</v>
      </c>
      <c r="AK21" s="76"/>
      <c r="AL21" s="63">
        <f t="shared" si="6"/>
        <v>2</v>
      </c>
      <c r="AM21" s="63" t="s">
        <v>111</v>
      </c>
      <c r="AN21" s="63">
        <f t="shared" si="7"/>
        <v>9.3</v>
      </c>
      <c r="AO21" s="66"/>
      <c r="AP21" s="66"/>
      <c r="AQ21" s="66"/>
      <c r="AR21" s="66"/>
      <c r="AS21" s="67"/>
      <c r="AT21" s="63">
        <f t="shared" si="8"/>
        <v>0</v>
      </c>
      <c r="AU21" s="63"/>
      <c r="AV21" s="63">
        <f t="shared" si="9"/>
        <v>0</v>
      </c>
      <c r="AW21" s="68">
        <f t="shared" si="10"/>
        <v>47</v>
      </c>
      <c r="AX21" s="69">
        <f t="shared" si="11"/>
        <v>218.55</v>
      </c>
    </row>
    <row r="22" spans="1:50" ht="44.25" customHeight="1">
      <c r="A22" s="22">
        <v>8</v>
      </c>
      <c r="B22" s="158" t="s">
        <v>26</v>
      </c>
      <c r="C22" s="159"/>
      <c r="D22" s="159"/>
      <c r="E22" s="160"/>
      <c r="F22" s="21" t="s">
        <v>13</v>
      </c>
      <c r="G22" s="23">
        <v>9.48</v>
      </c>
      <c r="H22" s="60"/>
      <c r="I22" s="61"/>
      <c r="J22" s="61"/>
      <c r="K22" s="90">
        <v>3</v>
      </c>
      <c r="L22" s="43">
        <v>3</v>
      </c>
      <c r="M22" s="61"/>
      <c r="N22" s="61"/>
      <c r="O22" s="71">
        <f t="shared" si="0"/>
        <v>6</v>
      </c>
      <c r="P22" s="63" t="s">
        <v>111</v>
      </c>
      <c r="Q22" s="63">
        <f t="shared" si="1"/>
        <v>56.88</v>
      </c>
      <c r="R22" s="60"/>
      <c r="S22" s="76"/>
      <c r="T22" s="90">
        <v>1</v>
      </c>
      <c r="U22" s="76"/>
      <c r="V22" s="90">
        <v>3</v>
      </c>
      <c r="W22" s="71">
        <f t="shared" si="2"/>
        <v>4</v>
      </c>
      <c r="X22" s="63" t="s">
        <v>111</v>
      </c>
      <c r="Y22" s="63">
        <f t="shared" si="3"/>
        <v>37.92</v>
      </c>
      <c r="Z22" s="60"/>
      <c r="AA22" s="61"/>
      <c r="AB22" s="60"/>
      <c r="AC22" s="61"/>
      <c r="AD22" s="63">
        <f t="shared" si="4"/>
        <v>0</v>
      </c>
      <c r="AE22" s="63"/>
      <c r="AF22" s="63">
        <f t="shared" si="5"/>
        <v>0</v>
      </c>
      <c r="AG22" s="64"/>
      <c r="AH22" s="61"/>
      <c r="AI22" s="61"/>
      <c r="AJ22" s="61"/>
      <c r="AK22" s="76"/>
      <c r="AL22" s="63">
        <f t="shared" si="6"/>
        <v>0</v>
      </c>
      <c r="AM22" s="63"/>
      <c r="AN22" s="63">
        <f t="shared" si="7"/>
        <v>0</v>
      </c>
      <c r="AO22" s="66"/>
      <c r="AP22" s="66"/>
      <c r="AQ22" s="66"/>
      <c r="AR22" s="66"/>
      <c r="AS22" s="67"/>
      <c r="AT22" s="63">
        <f t="shared" si="8"/>
        <v>0</v>
      </c>
      <c r="AU22" s="63"/>
      <c r="AV22" s="63">
        <f t="shared" si="9"/>
        <v>0</v>
      </c>
      <c r="AW22" s="68">
        <f t="shared" si="10"/>
        <v>10</v>
      </c>
      <c r="AX22" s="69">
        <f t="shared" si="11"/>
        <v>94.80000000000001</v>
      </c>
    </row>
    <row r="23" spans="1:50" ht="30.75" customHeight="1">
      <c r="A23" s="22">
        <v>9</v>
      </c>
      <c r="B23" s="172" t="s">
        <v>27</v>
      </c>
      <c r="C23" s="173"/>
      <c r="D23" s="173"/>
      <c r="E23" s="174"/>
      <c r="F23" s="21" t="s">
        <v>13</v>
      </c>
      <c r="G23" s="23">
        <v>8.87</v>
      </c>
      <c r="H23" s="60"/>
      <c r="I23" s="61"/>
      <c r="J23" s="61"/>
      <c r="K23" s="61"/>
      <c r="L23" s="43"/>
      <c r="M23" s="90"/>
      <c r="N23" s="61"/>
      <c r="O23" s="71">
        <f t="shared" si="0"/>
        <v>0</v>
      </c>
      <c r="P23" s="63"/>
      <c r="Q23" s="63">
        <f t="shared" si="1"/>
        <v>0</v>
      </c>
      <c r="R23" s="60"/>
      <c r="S23" s="76">
        <v>4</v>
      </c>
      <c r="T23" s="90">
        <v>2</v>
      </c>
      <c r="U23" s="76">
        <v>7</v>
      </c>
      <c r="V23" s="90"/>
      <c r="W23" s="71">
        <f t="shared" si="2"/>
        <v>13</v>
      </c>
      <c r="X23" s="63" t="s">
        <v>111</v>
      </c>
      <c r="Y23" s="63">
        <f t="shared" si="3"/>
        <v>115.30999999999999</v>
      </c>
      <c r="Z23" s="60"/>
      <c r="AA23" s="61"/>
      <c r="AB23" s="60"/>
      <c r="AC23" s="61"/>
      <c r="AD23" s="63">
        <f t="shared" si="4"/>
        <v>0</v>
      </c>
      <c r="AE23" s="63"/>
      <c r="AF23" s="63">
        <f t="shared" si="5"/>
        <v>0</v>
      </c>
      <c r="AG23" s="64"/>
      <c r="AH23" s="61"/>
      <c r="AI23" s="61"/>
      <c r="AJ23" s="61"/>
      <c r="AK23" s="76"/>
      <c r="AL23" s="63">
        <f t="shared" si="6"/>
        <v>0</v>
      </c>
      <c r="AM23" s="63"/>
      <c r="AN23" s="63">
        <f t="shared" si="7"/>
        <v>0</v>
      </c>
      <c r="AO23" s="66"/>
      <c r="AP23" s="66"/>
      <c r="AQ23" s="66"/>
      <c r="AR23" s="66"/>
      <c r="AS23" s="67"/>
      <c r="AT23" s="63">
        <f t="shared" si="8"/>
        <v>0</v>
      </c>
      <c r="AU23" s="63"/>
      <c r="AV23" s="63">
        <f t="shared" si="9"/>
        <v>0</v>
      </c>
      <c r="AW23" s="68">
        <f t="shared" si="10"/>
        <v>13</v>
      </c>
      <c r="AX23" s="69">
        <f t="shared" si="11"/>
        <v>115.30999999999999</v>
      </c>
    </row>
    <row r="24" spans="1:50" ht="30.75" customHeight="1">
      <c r="A24" s="22">
        <v>10</v>
      </c>
      <c r="B24" s="172" t="s">
        <v>28</v>
      </c>
      <c r="C24" s="173"/>
      <c r="D24" s="173"/>
      <c r="E24" s="174"/>
      <c r="F24" s="21" t="s">
        <v>13</v>
      </c>
      <c r="G24" s="23">
        <v>20.62</v>
      </c>
      <c r="H24" s="60"/>
      <c r="I24" s="61"/>
      <c r="J24" s="61"/>
      <c r="K24" s="61"/>
      <c r="L24" s="43">
        <v>1</v>
      </c>
      <c r="M24" s="61"/>
      <c r="N24" s="61"/>
      <c r="O24" s="63">
        <f t="shared" si="0"/>
        <v>1</v>
      </c>
      <c r="P24" s="63" t="s">
        <v>111</v>
      </c>
      <c r="Q24" s="63">
        <f t="shared" si="1"/>
        <v>20.62</v>
      </c>
      <c r="R24" s="60"/>
      <c r="S24" s="76">
        <v>4</v>
      </c>
      <c r="T24" s="90"/>
      <c r="U24" s="76"/>
      <c r="V24" s="90"/>
      <c r="W24" s="71">
        <f t="shared" si="2"/>
        <v>4</v>
      </c>
      <c r="X24" s="63" t="s">
        <v>111</v>
      </c>
      <c r="Y24" s="63">
        <f t="shared" si="3"/>
        <v>82.48</v>
      </c>
      <c r="Z24" s="60"/>
      <c r="AA24" s="61"/>
      <c r="AB24" s="60"/>
      <c r="AC24" s="61"/>
      <c r="AD24" s="63">
        <f t="shared" si="4"/>
        <v>0</v>
      </c>
      <c r="AE24" s="63"/>
      <c r="AF24" s="63">
        <f t="shared" si="5"/>
        <v>0</v>
      </c>
      <c r="AG24" s="64"/>
      <c r="AH24" s="61"/>
      <c r="AI24" s="61"/>
      <c r="AJ24" s="61"/>
      <c r="AK24" s="76"/>
      <c r="AL24" s="63">
        <f t="shared" si="6"/>
        <v>0</v>
      </c>
      <c r="AM24" s="63"/>
      <c r="AN24" s="63">
        <f t="shared" si="7"/>
        <v>0</v>
      </c>
      <c r="AO24" s="66"/>
      <c r="AP24" s="66"/>
      <c r="AQ24" s="66"/>
      <c r="AR24" s="66"/>
      <c r="AS24" s="67"/>
      <c r="AT24" s="63">
        <f t="shared" si="8"/>
        <v>0</v>
      </c>
      <c r="AU24" s="63"/>
      <c r="AV24" s="63">
        <f t="shared" si="9"/>
        <v>0</v>
      </c>
      <c r="AW24" s="68">
        <f t="shared" si="10"/>
        <v>5</v>
      </c>
      <c r="AX24" s="69">
        <f t="shared" si="11"/>
        <v>103.10000000000001</v>
      </c>
    </row>
    <row r="25" spans="1:50" ht="30.75" customHeight="1">
      <c r="A25" s="22">
        <v>11</v>
      </c>
      <c r="B25" s="158" t="s">
        <v>29</v>
      </c>
      <c r="C25" s="159"/>
      <c r="D25" s="159"/>
      <c r="E25" s="160"/>
      <c r="F25" s="21" t="s">
        <v>13</v>
      </c>
      <c r="G25" s="23">
        <v>27.35</v>
      </c>
      <c r="H25" s="60"/>
      <c r="I25" s="61"/>
      <c r="J25" s="61"/>
      <c r="K25" s="61"/>
      <c r="L25" s="43"/>
      <c r="M25" s="61"/>
      <c r="N25" s="61"/>
      <c r="O25" s="63">
        <f t="shared" si="0"/>
        <v>0</v>
      </c>
      <c r="P25" s="63"/>
      <c r="Q25" s="63">
        <f t="shared" si="1"/>
        <v>0</v>
      </c>
      <c r="R25" s="60"/>
      <c r="S25" s="76"/>
      <c r="T25" s="90">
        <v>5</v>
      </c>
      <c r="U25" s="76"/>
      <c r="V25" s="90"/>
      <c r="W25" s="71">
        <f t="shared" si="2"/>
        <v>5</v>
      </c>
      <c r="X25" s="63" t="s">
        <v>111</v>
      </c>
      <c r="Y25" s="74">
        <f t="shared" si="3"/>
        <v>136.75</v>
      </c>
      <c r="Z25" s="60">
        <v>3</v>
      </c>
      <c r="AA25" s="61"/>
      <c r="AB25" s="60"/>
      <c r="AC25" s="61"/>
      <c r="AD25" s="71">
        <f t="shared" si="4"/>
        <v>3</v>
      </c>
      <c r="AE25" s="63" t="s">
        <v>97</v>
      </c>
      <c r="AF25" s="63">
        <f t="shared" si="5"/>
        <v>82.05000000000001</v>
      </c>
      <c r="AG25" s="64"/>
      <c r="AH25" s="61"/>
      <c r="AI25" s="61"/>
      <c r="AJ25" s="61"/>
      <c r="AK25" s="76"/>
      <c r="AL25" s="63">
        <f t="shared" si="6"/>
        <v>0</v>
      </c>
      <c r="AM25" s="63"/>
      <c r="AN25" s="63">
        <f t="shared" si="7"/>
        <v>0</v>
      </c>
      <c r="AO25" s="66"/>
      <c r="AP25" s="66"/>
      <c r="AQ25" s="66"/>
      <c r="AR25" s="66"/>
      <c r="AS25" s="67"/>
      <c r="AT25" s="63">
        <f t="shared" si="8"/>
        <v>0</v>
      </c>
      <c r="AU25" s="63"/>
      <c r="AV25" s="63">
        <f t="shared" si="9"/>
        <v>0</v>
      </c>
      <c r="AW25" s="68">
        <f t="shared" si="10"/>
        <v>8</v>
      </c>
      <c r="AX25" s="69">
        <f t="shared" si="11"/>
        <v>218.8</v>
      </c>
    </row>
    <row r="26" spans="1:50" ht="30.75" customHeight="1">
      <c r="A26" s="22">
        <v>12</v>
      </c>
      <c r="B26" s="172" t="s">
        <v>98</v>
      </c>
      <c r="C26" s="173"/>
      <c r="D26" s="173"/>
      <c r="E26" s="174"/>
      <c r="F26" s="21" t="s">
        <v>13</v>
      </c>
      <c r="G26" s="23">
        <v>5.89</v>
      </c>
      <c r="H26" s="60"/>
      <c r="I26" s="61"/>
      <c r="J26" s="61"/>
      <c r="K26" s="61"/>
      <c r="L26" s="43"/>
      <c r="M26" s="61"/>
      <c r="N26" s="61"/>
      <c r="O26" s="63">
        <f t="shared" si="0"/>
        <v>0</v>
      </c>
      <c r="P26" s="63"/>
      <c r="Q26" s="63">
        <f t="shared" si="1"/>
        <v>0</v>
      </c>
      <c r="R26" s="60"/>
      <c r="S26" s="76"/>
      <c r="T26" s="90"/>
      <c r="U26" s="76"/>
      <c r="V26" s="90"/>
      <c r="W26" s="63">
        <f t="shared" si="2"/>
        <v>0</v>
      </c>
      <c r="X26" s="63"/>
      <c r="Y26" s="63">
        <f t="shared" si="3"/>
        <v>0</v>
      </c>
      <c r="Z26" s="60"/>
      <c r="AA26" s="61"/>
      <c r="AB26" s="60"/>
      <c r="AC26" s="61"/>
      <c r="AD26" s="63">
        <f t="shared" si="4"/>
        <v>0</v>
      </c>
      <c r="AE26" s="63"/>
      <c r="AF26" s="63">
        <f t="shared" si="5"/>
        <v>0</v>
      </c>
      <c r="AG26" s="64"/>
      <c r="AH26" s="61"/>
      <c r="AI26" s="90"/>
      <c r="AJ26" s="61">
        <v>4</v>
      </c>
      <c r="AK26" s="76"/>
      <c r="AL26" s="71">
        <f t="shared" si="6"/>
        <v>4</v>
      </c>
      <c r="AM26" s="63" t="s">
        <v>111</v>
      </c>
      <c r="AN26" s="63">
        <f t="shared" si="7"/>
        <v>23.56</v>
      </c>
      <c r="AO26" s="66"/>
      <c r="AP26" s="66"/>
      <c r="AQ26" s="66"/>
      <c r="AR26" s="66"/>
      <c r="AS26" s="67"/>
      <c r="AT26" s="63">
        <f t="shared" si="8"/>
        <v>0</v>
      </c>
      <c r="AU26" s="63"/>
      <c r="AV26" s="63">
        <f t="shared" si="9"/>
        <v>0</v>
      </c>
      <c r="AW26" s="68">
        <f t="shared" si="10"/>
        <v>4</v>
      </c>
      <c r="AX26" s="69">
        <f t="shared" si="11"/>
        <v>23.56</v>
      </c>
    </row>
    <row r="27" spans="1:50" ht="30.75" customHeight="1">
      <c r="A27" s="22">
        <v>13</v>
      </c>
      <c r="B27" s="158" t="s">
        <v>99</v>
      </c>
      <c r="C27" s="159"/>
      <c r="D27" s="159"/>
      <c r="E27" s="160"/>
      <c r="F27" s="21" t="s">
        <v>14</v>
      </c>
      <c r="G27" s="23">
        <v>19.95</v>
      </c>
      <c r="H27" s="60"/>
      <c r="I27" s="61"/>
      <c r="J27" s="61"/>
      <c r="K27" s="61"/>
      <c r="L27" s="43"/>
      <c r="M27" s="61"/>
      <c r="N27" s="61"/>
      <c r="O27" s="63">
        <f t="shared" si="0"/>
        <v>0</v>
      </c>
      <c r="P27" s="63"/>
      <c r="Q27" s="63">
        <f t="shared" si="1"/>
        <v>0</v>
      </c>
      <c r="R27" s="60"/>
      <c r="S27" s="76"/>
      <c r="T27" s="90"/>
      <c r="U27" s="76"/>
      <c r="V27" s="90"/>
      <c r="W27" s="63">
        <f t="shared" si="2"/>
        <v>0</v>
      </c>
      <c r="X27" s="63"/>
      <c r="Y27" s="63">
        <f t="shared" si="3"/>
        <v>0</v>
      </c>
      <c r="Z27" s="60"/>
      <c r="AA27" s="61"/>
      <c r="AB27" s="60"/>
      <c r="AC27" s="61"/>
      <c r="AD27" s="63">
        <f t="shared" si="4"/>
        <v>0</v>
      </c>
      <c r="AE27" s="63"/>
      <c r="AF27" s="63">
        <f t="shared" si="5"/>
        <v>0</v>
      </c>
      <c r="AG27" s="64"/>
      <c r="AH27" s="61"/>
      <c r="AI27" s="90">
        <v>1</v>
      </c>
      <c r="AJ27" s="61"/>
      <c r="AK27" s="76"/>
      <c r="AL27" s="71">
        <f t="shared" si="6"/>
        <v>1</v>
      </c>
      <c r="AM27" s="63" t="s">
        <v>111</v>
      </c>
      <c r="AN27" s="63">
        <f t="shared" si="7"/>
        <v>19.95</v>
      </c>
      <c r="AO27" s="66"/>
      <c r="AP27" s="66"/>
      <c r="AQ27" s="66"/>
      <c r="AR27" s="66"/>
      <c r="AS27" s="67"/>
      <c r="AT27" s="63">
        <f t="shared" si="8"/>
        <v>0</v>
      </c>
      <c r="AU27" s="63"/>
      <c r="AV27" s="63">
        <f t="shared" si="9"/>
        <v>0</v>
      </c>
      <c r="AW27" s="68">
        <f t="shared" si="10"/>
        <v>1</v>
      </c>
      <c r="AX27" s="69">
        <f t="shared" si="11"/>
        <v>19.95</v>
      </c>
    </row>
    <row r="28" spans="1:50" ht="42.75" customHeight="1">
      <c r="A28" s="22">
        <v>14</v>
      </c>
      <c r="B28" s="158" t="s">
        <v>30</v>
      </c>
      <c r="C28" s="159"/>
      <c r="D28" s="159"/>
      <c r="E28" s="160"/>
      <c r="F28" s="21" t="s">
        <v>47</v>
      </c>
      <c r="G28" s="23">
        <v>6.313</v>
      </c>
      <c r="H28" s="94"/>
      <c r="I28" s="61"/>
      <c r="J28" s="61"/>
      <c r="K28" s="61"/>
      <c r="L28" s="43"/>
      <c r="M28" s="61"/>
      <c r="N28" s="61"/>
      <c r="O28" s="63">
        <f t="shared" si="0"/>
        <v>0</v>
      </c>
      <c r="P28" s="63"/>
      <c r="Q28" s="63">
        <f t="shared" si="1"/>
        <v>0</v>
      </c>
      <c r="R28" s="94"/>
      <c r="S28" s="76">
        <v>8</v>
      </c>
      <c r="T28" s="90">
        <v>7</v>
      </c>
      <c r="U28" s="76">
        <v>4.5</v>
      </c>
      <c r="V28" s="61"/>
      <c r="W28" s="74">
        <f t="shared" si="2"/>
        <v>19.5</v>
      </c>
      <c r="X28" s="63" t="s">
        <v>111</v>
      </c>
      <c r="Y28" s="63">
        <f t="shared" si="3"/>
        <v>123.1035</v>
      </c>
      <c r="Z28" s="94">
        <v>6</v>
      </c>
      <c r="AA28" s="61"/>
      <c r="AB28" s="94"/>
      <c r="AC28" s="90"/>
      <c r="AD28" s="74">
        <f t="shared" si="4"/>
        <v>6</v>
      </c>
      <c r="AE28" s="63" t="s">
        <v>97</v>
      </c>
      <c r="AF28" s="63">
        <f t="shared" si="5"/>
        <v>37.878</v>
      </c>
      <c r="AG28" s="64"/>
      <c r="AH28" s="61"/>
      <c r="AI28" s="73"/>
      <c r="AJ28" s="61"/>
      <c r="AK28" s="76"/>
      <c r="AL28" s="63">
        <f t="shared" si="6"/>
        <v>0</v>
      </c>
      <c r="AM28" s="63"/>
      <c r="AN28" s="63">
        <f t="shared" si="7"/>
        <v>0</v>
      </c>
      <c r="AO28" s="66"/>
      <c r="AP28" s="66"/>
      <c r="AQ28" s="66"/>
      <c r="AR28" s="66"/>
      <c r="AS28" s="67"/>
      <c r="AT28" s="63">
        <f t="shared" si="8"/>
        <v>0</v>
      </c>
      <c r="AU28" s="63"/>
      <c r="AV28" s="63">
        <f t="shared" si="9"/>
        <v>0</v>
      </c>
      <c r="AW28" s="68">
        <f t="shared" si="10"/>
        <v>25.5</v>
      </c>
      <c r="AX28" s="69">
        <f t="shared" si="11"/>
        <v>160.98149999999998</v>
      </c>
    </row>
    <row r="29" spans="1:50" ht="30.75" customHeight="1">
      <c r="A29" s="22">
        <v>15</v>
      </c>
      <c r="B29" s="172" t="s">
        <v>106</v>
      </c>
      <c r="C29" s="173"/>
      <c r="D29" s="173"/>
      <c r="E29" s="174"/>
      <c r="F29" s="21" t="s">
        <v>47</v>
      </c>
      <c r="G29" s="23">
        <v>6.89</v>
      </c>
      <c r="H29" s="94"/>
      <c r="I29" s="43"/>
      <c r="J29" s="43"/>
      <c r="K29" s="43"/>
      <c r="L29" s="43"/>
      <c r="M29" s="43"/>
      <c r="N29" s="43"/>
      <c r="O29" s="63">
        <f t="shared" si="0"/>
        <v>0</v>
      </c>
      <c r="P29" s="63"/>
      <c r="Q29" s="63">
        <f t="shared" si="1"/>
        <v>0</v>
      </c>
      <c r="R29" s="94"/>
      <c r="S29" s="76"/>
      <c r="T29" s="43"/>
      <c r="U29" s="76"/>
      <c r="V29" s="43"/>
      <c r="W29" s="63">
        <f t="shared" si="2"/>
        <v>0</v>
      </c>
      <c r="X29" s="63"/>
      <c r="Y29" s="63">
        <f t="shared" si="3"/>
        <v>0</v>
      </c>
      <c r="Z29" s="94"/>
      <c r="AA29" s="95"/>
      <c r="AB29" s="94"/>
      <c r="AC29" s="95"/>
      <c r="AD29" s="63">
        <f t="shared" si="4"/>
        <v>0</v>
      </c>
      <c r="AE29" s="63"/>
      <c r="AF29" s="63">
        <f t="shared" si="5"/>
        <v>0</v>
      </c>
      <c r="AG29" s="64"/>
      <c r="AH29" s="43"/>
      <c r="AI29" s="61">
        <v>15</v>
      </c>
      <c r="AJ29" s="61"/>
      <c r="AK29" s="76"/>
      <c r="AL29" s="63">
        <f t="shared" si="6"/>
        <v>15</v>
      </c>
      <c r="AM29" s="63" t="s">
        <v>111</v>
      </c>
      <c r="AN29" s="63">
        <f t="shared" si="7"/>
        <v>103.35</v>
      </c>
      <c r="AO29" s="96"/>
      <c r="AP29" s="96"/>
      <c r="AQ29" s="96"/>
      <c r="AR29" s="96"/>
      <c r="AS29" s="67"/>
      <c r="AT29" s="63">
        <f t="shared" si="8"/>
        <v>0</v>
      </c>
      <c r="AU29" s="63"/>
      <c r="AV29" s="63">
        <f t="shared" si="9"/>
        <v>0</v>
      </c>
      <c r="AW29" s="68">
        <f t="shared" si="10"/>
        <v>15</v>
      </c>
      <c r="AX29" s="69">
        <f t="shared" si="11"/>
        <v>103.35</v>
      </c>
    </row>
    <row r="30" spans="1:50" ht="46.5" customHeight="1">
      <c r="A30" s="22">
        <v>16</v>
      </c>
      <c r="B30" s="158" t="s">
        <v>31</v>
      </c>
      <c r="C30" s="159"/>
      <c r="D30" s="159"/>
      <c r="E30" s="160"/>
      <c r="F30" s="21" t="s">
        <v>48</v>
      </c>
      <c r="G30" s="23">
        <v>3.36</v>
      </c>
      <c r="H30" s="94"/>
      <c r="I30" s="43"/>
      <c r="J30" s="43"/>
      <c r="K30" s="43"/>
      <c r="L30" s="43"/>
      <c r="M30" s="43"/>
      <c r="N30" s="43"/>
      <c r="O30" s="71">
        <f t="shared" si="0"/>
        <v>0</v>
      </c>
      <c r="P30" s="63"/>
      <c r="Q30" s="63">
        <f t="shared" si="1"/>
        <v>0</v>
      </c>
      <c r="R30" s="94"/>
      <c r="S30" s="76"/>
      <c r="T30" s="43">
        <v>3.2</v>
      </c>
      <c r="U30" s="76"/>
      <c r="V30" s="43">
        <v>6</v>
      </c>
      <c r="W30" s="63">
        <f t="shared" si="2"/>
        <v>9.2</v>
      </c>
      <c r="X30" s="63" t="s">
        <v>111</v>
      </c>
      <c r="Y30" s="63">
        <f t="shared" si="3"/>
        <v>30.911999999999995</v>
      </c>
      <c r="Z30" s="94"/>
      <c r="AA30" s="95"/>
      <c r="AB30" s="94"/>
      <c r="AC30" s="95"/>
      <c r="AD30" s="63">
        <f t="shared" si="4"/>
        <v>0</v>
      </c>
      <c r="AE30" s="63"/>
      <c r="AF30" s="74">
        <f t="shared" si="5"/>
        <v>0</v>
      </c>
      <c r="AG30" s="64"/>
      <c r="AH30" s="43"/>
      <c r="AI30" s="61"/>
      <c r="AJ30" s="61"/>
      <c r="AK30" s="76"/>
      <c r="AL30" s="63">
        <f t="shared" si="6"/>
        <v>0</v>
      </c>
      <c r="AM30" s="63"/>
      <c r="AN30" s="63">
        <f t="shared" si="7"/>
        <v>0</v>
      </c>
      <c r="AO30" s="96"/>
      <c r="AP30" s="96"/>
      <c r="AQ30" s="96"/>
      <c r="AR30" s="96"/>
      <c r="AS30" s="67"/>
      <c r="AT30" s="63">
        <f t="shared" si="8"/>
        <v>0</v>
      </c>
      <c r="AU30" s="63"/>
      <c r="AV30" s="63">
        <f t="shared" si="9"/>
        <v>0</v>
      </c>
      <c r="AW30" s="68">
        <f t="shared" si="10"/>
        <v>9.2</v>
      </c>
      <c r="AX30" s="75">
        <f t="shared" si="11"/>
        <v>30.911999999999995</v>
      </c>
    </row>
    <row r="31" spans="1:50" ht="30.75" customHeight="1">
      <c r="A31" s="22">
        <v>17</v>
      </c>
      <c r="B31" s="158" t="s">
        <v>32</v>
      </c>
      <c r="C31" s="159"/>
      <c r="D31" s="159"/>
      <c r="E31" s="160"/>
      <c r="F31" s="21" t="s">
        <v>60</v>
      </c>
      <c r="G31" s="23">
        <v>4.05</v>
      </c>
      <c r="H31" s="60"/>
      <c r="I31" s="43"/>
      <c r="J31" s="43"/>
      <c r="K31" s="43"/>
      <c r="L31" s="43">
        <v>6.7</v>
      </c>
      <c r="M31" s="43"/>
      <c r="N31" s="43"/>
      <c r="O31" s="63">
        <f t="shared" si="0"/>
        <v>6.7</v>
      </c>
      <c r="P31" s="63" t="s">
        <v>111</v>
      </c>
      <c r="Q31" s="63">
        <f t="shared" si="1"/>
        <v>27.134999999999998</v>
      </c>
      <c r="R31" s="60"/>
      <c r="S31" s="76"/>
      <c r="T31" s="43"/>
      <c r="U31" s="76"/>
      <c r="V31" s="43"/>
      <c r="W31" s="63">
        <f t="shared" si="2"/>
        <v>0</v>
      </c>
      <c r="X31" s="63"/>
      <c r="Y31" s="63">
        <f t="shared" si="3"/>
        <v>0</v>
      </c>
      <c r="Z31" s="60"/>
      <c r="AA31" s="95"/>
      <c r="AB31" s="60"/>
      <c r="AC31" s="95"/>
      <c r="AD31" s="74">
        <f t="shared" si="4"/>
        <v>0</v>
      </c>
      <c r="AE31" s="63"/>
      <c r="AF31" s="63">
        <f t="shared" si="5"/>
        <v>0</v>
      </c>
      <c r="AG31" s="64"/>
      <c r="AH31" s="43"/>
      <c r="AI31" s="61">
        <v>3.5</v>
      </c>
      <c r="AJ31" s="61"/>
      <c r="AK31" s="76"/>
      <c r="AL31" s="63">
        <f t="shared" si="6"/>
        <v>3.5</v>
      </c>
      <c r="AM31" s="63" t="s">
        <v>111</v>
      </c>
      <c r="AN31" s="63">
        <f t="shared" si="7"/>
        <v>14.174999999999999</v>
      </c>
      <c r="AO31" s="40"/>
      <c r="AP31" s="40"/>
      <c r="AQ31" s="40"/>
      <c r="AR31" s="40"/>
      <c r="AS31" s="67"/>
      <c r="AT31" s="63">
        <f t="shared" si="8"/>
        <v>0</v>
      </c>
      <c r="AU31" s="63"/>
      <c r="AV31" s="63">
        <f t="shared" si="9"/>
        <v>0</v>
      </c>
      <c r="AW31" s="68">
        <f t="shared" si="10"/>
        <v>10.2</v>
      </c>
      <c r="AX31" s="69">
        <f t="shared" si="11"/>
        <v>41.309999999999995</v>
      </c>
    </row>
    <row r="32" spans="1:50" ht="42" customHeight="1">
      <c r="A32" s="22">
        <v>18</v>
      </c>
      <c r="B32" s="158" t="s">
        <v>53</v>
      </c>
      <c r="C32" s="159"/>
      <c r="D32" s="159"/>
      <c r="E32" s="160"/>
      <c r="F32" s="21" t="s">
        <v>54</v>
      </c>
      <c r="G32" s="23">
        <v>1.15</v>
      </c>
      <c r="H32" s="60"/>
      <c r="I32" s="43"/>
      <c r="J32" s="43">
        <v>3</v>
      </c>
      <c r="K32" s="43"/>
      <c r="L32" s="43"/>
      <c r="M32" s="43"/>
      <c r="N32" s="43"/>
      <c r="O32" s="63">
        <f t="shared" si="0"/>
        <v>3</v>
      </c>
      <c r="P32" s="63" t="s">
        <v>111</v>
      </c>
      <c r="Q32" s="63">
        <f t="shared" si="1"/>
        <v>3.4499999999999997</v>
      </c>
      <c r="R32" s="60"/>
      <c r="S32" s="76">
        <v>8</v>
      </c>
      <c r="T32" s="43"/>
      <c r="U32" s="76"/>
      <c r="V32" s="43"/>
      <c r="W32" s="71">
        <f t="shared" si="2"/>
        <v>8</v>
      </c>
      <c r="X32" s="63" t="s">
        <v>111</v>
      </c>
      <c r="Y32" s="63">
        <f t="shared" si="3"/>
        <v>9.2</v>
      </c>
      <c r="Z32" s="60"/>
      <c r="AA32" s="43"/>
      <c r="AB32" s="60"/>
      <c r="AC32" s="43"/>
      <c r="AD32" s="63">
        <f t="shared" si="4"/>
        <v>0</v>
      </c>
      <c r="AE32" s="63"/>
      <c r="AF32" s="63">
        <f t="shared" si="5"/>
        <v>0</v>
      </c>
      <c r="AG32" s="64">
        <v>30</v>
      </c>
      <c r="AH32" s="43"/>
      <c r="AI32" s="97"/>
      <c r="AJ32" s="98"/>
      <c r="AK32" s="76"/>
      <c r="AL32" s="71">
        <f t="shared" si="6"/>
        <v>30</v>
      </c>
      <c r="AM32" s="63" t="s">
        <v>111</v>
      </c>
      <c r="AN32" s="63">
        <f t="shared" si="7"/>
        <v>34.5</v>
      </c>
      <c r="AO32" s="99"/>
      <c r="AP32" s="41"/>
      <c r="AQ32" s="41"/>
      <c r="AR32" s="41"/>
      <c r="AS32" s="67"/>
      <c r="AT32" s="71">
        <f t="shared" si="8"/>
        <v>0</v>
      </c>
      <c r="AU32" s="63"/>
      <c r="AV32" s="63">
        <f t="shared" si="9"/>
        <v>0</v>
      </c>
      <c r="AW32" s="68">
        <f t="shared" si="10"/>
        <v>41</v>
      </c>
      <c r="AX32" s="69">
        <f t="shared" si="11"/>
        <v>47.15</v>
      </c>
    </row>
    <row r="33" spans="1:50" ht="44.25" customHeight="1">
      <c r="A33" s="22">
        <v>19</v>
      </c>
      <c r="B33" s="158" t="s">
        <v>33</v>
      </c>
      <c r="C33" s="159"/>
      <c r="D33" s="159"/>
      <c r="E33" s="160"/>
      <c r="F33" s="21" t="s">
        <v>49</v>
      </c>
      <c r="G33" s="23">
        <v>1.8</v>
      </c>
      <c r="H33" s="60"/>
      <c r="I33" s="43"/>
      <c r="J33" s="43">
        <v>3</v>
      </c>
      <c r="K33" s="43"/>
      <c r="L33" s="43"/>
      <c r="M33" s="43"/>
      <c r="N33" s="43"/>
      <c r="O33" s="63">
        <f t="shared" si="0"/>
        <v>3</v>
      </c>
      <c r="P33" s="63" t="s">
        <v>111</v>
      </c>
      <c r="Q33" s="63">
        <f t="shared" si="1"/>
        <v>5.4</v>
      </c>
      <c r="R33" s="60"/>
      <c r="S33" s="76">
        <v>8</v>
      </c>
      <c r="T33" s="43"/>
      <c r="U33" s="76"/>
      <c r="V33" s="43"/>
      <c r="W33" s="71">
        <f t="shared" si="2"/>
        <v>8</v>
      </c>
      <c r="X33" s="63" t="s">
        <v>111</v>
      </c>
      <c r="Y33" s="63">
        <f t="shared" si="3"/>
        <v>14.4</v>
      </c>
      <c r="Z33" s="60"/>
      <c r="AA33" s="43"/>
      <c r="AB33" s="60"/>
      <c r="AC33" s="43"/>
      <c r="AD33" s="63">
        <f t="shared" si="4"/>
        <v>0</v>
      </c>
      <c r="AE33" s="63"/>
      <c r="AF33" s="63">
        <f t="shared" si="5"/>
        <v>0</v>
      </c>
      <c r="AG33" s="64"/>
      <c r="AH33" s="43"/>
      <c r="AI33" s="45"/>
      <c r="AJ33" s="45"/>
      <c r="AK33" s="76"/>
      <c r="AL33" s="63">
        <f t="shared" si="6"/>
        <v>0</v>
      </c>
      <c r="AM33" s="63"/>
      <c r="AN33" s="63">
        <f t="shared" si="7"/>
        <v>0</v>
      </c>
      <c r="AO33" s="103"/>
      <c r="AP33" s="100"/>
      <c r="AQ33" s="100"/>
      <c r="AR33" s="100"/>
      <c r="AS33" s="67"/>
      <c r="AT33" s="63">
        <f t="shared" si="8"/>
        <v>0</v>
      </c>
      <c r="AU33" s="63"/>
      <c r="AV33" s="63">
        <f t="shared" si="9"/>
        <v>0</v>
      </c>
      <c r="AW33" s="68">
        <f t="shared" si="10"/>
        <v>11</v>
      </c>
      <c r="AX33" s="69">
        <f t="shared" si="11"/>
        <v>19.8</v>
      </c>
    </row>
    <row r="34" spans="1:50" ht="44.25" customHeight="1">
      <c r="A34" s="22">
        <v>20</v>
      </c>
      <c r="B34" s="158" t="s">
        <v>34</v>
      </c>
      <c r="C34" s="159"/>
      <c r="D34" s="159"/>
      <c r="E34" s="160"/>
      <c r="F34" s="21" t="s">
        <v>50</v>
      </c>
      <c r="G34" s="23">
        <v>1.25</v>
      </c>
      <c r="H34" s="60"/>
      <c r="I34" s="43"/>
      <c r="J34" s="43"/>
      <c r="K34" s="43">
        <v>18</v>
      </c>
      <c r="L34" s="43">
        <v>7</v>
      </c>
      <c r="M34" s="43">
        <v>4</v>
      </c>
      <c r="N34" s="43"/>
      <c r="O34" s="71">
        <f t="shared" si="0"/>
        <v>29</v>
      </c>
      <c r="P34" s="63" t="s">
        <v>111</v>
      </c>
      <c r="Q34" s="63">
        <f t="shared" si="1"/>
        <v>36.25</v>
      </c>
      <c r="R34" s="60"/>
      <c r="S34" s="76"/>
      <c r="T34" s="43"/>
      <c r="U34" s="76"/>
      <c r="V34" s="43">
        <v>9</v>
      </c>
      <c r="W34" s="71">
        <f t="shared" si="2"/>
        <v>9</v>
      </c>
      <c r="X34" s="63" t="s">
        <v>111</v>
      </c>
      <c r="Y34" s="63">
        <f t="shared" si="3"/>
        <v>11.25</v>
      </c>
      <c r="Z34" s="60">
        <v>18</v>
      </c>
      <c r="AA34" s="43"/>
      <c r="AB34" s="60"/>
      <c r="AC34" s="43"/>
      <c r="AD34" s="71">
        <f t="shared" si="4"/>
        <v>18</v>
      </c>
      <c r="AE34" s="63" t="s">
        <v>97</v>
      </c>
      <c r="AF34" s="63">
        <f t="shared" si="5"/>
        <v>22.5</v>
      </c>
      <c r="AG34" s="64"/>
      <c r="AH34" s="43"/>
      <c r="AI34" s="104"/>
      <c r="AJ34" s="104">
        <v>6</v>
      </c>
      <c r="AK34" s="76"/>
      <c r="AL34" s="63">
        <f t="shared" si="6"/>
        <v>6</v>
      </c>
      <c r="AM34" s="63" t="s">
        <v>111</v>
      </c>
      <c r="AN34" s="63">
        <f t="shared" si="7"/>
        <v>7.5</v>
      </c>
      <c r="AO34" s="101"/>
      <c r="AP34" s="101"/>
      <c r="AQ34" s="101"/>
      <c r="AR34" s="101"/>
      <c r="AS34" s="67"/>
      <c r="AT34" s="63">
        <f t="shared" si="8"/>
        <v>0</v>
      </c>
      <c r="AU34" s="63"/>
      <c r="AV34" s="63">
        <f t="shared" si="9"/>
        <v>0</v>
      </c>
      <c r="AW34" s="68">
        <f t="shared" si="10"/>
        <v>62</v>
      </c>
      <c r="AX34" s="69">
        <f t="shared" si="11"/>
        <v>77.5</v>
      </c>
    </row>
    <row r="35" spans="1:50" ht="35.25" customHeight="1">
      <c r="A35" s="22">
        <v>21</v>
      </c>
      <c r="B35" s="158" t="s">
        <v>35</v>
      </c>
      <c r="C35" s="159"/>
      <c r="D35" s="159"/>
      <c r="E35" s="160"/>
      <c r="F35" s="21" t="s">
        <v>50</v>
      </c>
      <c r="G35" s="23">
        <v>3.55</v>
      </c>
      <c r="H35" s="60"/>
      <c r="I35" s="43"/>
      <c r="J35" s="43"/>
      <c r="K35" s="43">
        <v>3</v>
      </c>
      <c r="L35" s="43">
        <v>3</v>
      </c>
      <c r="M35" s="43"/>
      <c r="N35" s="43"/>
      <c r="O35" s="71">
        <f t="shared" si="0"/>
        <v>6</v>
      </c>
      <c r="P35" s="63" t="s">
        <v>111</v>
      </c>
      <c r="Q35" s="63">
        <f t="shared" si="1"/>
        <v>21.299999999999997</v>
      </c>
      <c r="R35" s="60"/>
      <c r="S35" s="76"/>
      <c r="T35" s="43"/>
      <c r="U35" s="76"/>
      <c r="V35" s="43">
        <v>3</v>
      </c>
      <c r="W35" s="71">
        <f t="shared" si="2"/>
        <v>3</v>
      </c>
      <c r="X35" s="63" t="s">
        <v>111</v>
      </c>
      <c r="Y35" s="63">
        <f t="shared" si="3"/>
        <v>10.649999999999999</v>
      </c>
      <c r="Z35" s="60"/>
      <c r="AA35" s="43"/>
      <c r="AB35" s="60"/>
      <c r="AC35" s="43"/>
      <c r="AD35" s="63">
        <f t="shared" si="4"/>
        <v>0</v>
      </c>
      <c r="AE35" s="63"/>
      <c r="AF35" s="63">
        <f t="shared" si="5"/>
        <v>0</v>
      </c>
      <c r="AG35" s="64"/>
      <c r="AH35" s="43"/>
      <c r="AI35" s="45"/>
      <c r="AJ35" s="45"/>
      <c r="AK35" s="76"/>
      <c r="AL35" s="63">
        <f t="shared" si="6"/>
        <v>0</v>
      </c>
      <c r="AM35" s="63"/>
      <c r="AN35" s="63">
        <f t="shared" si="7"/>
        <v>0</v>
      </c>
      <c r="AO35" s="100"/>
      <c r="AP35" s="100"/>
      <c r="AQ35" s="100"/>
      <c r="AR35" s="100"/>
      <c r="AS35" s="67"/>
      <c r="AT35" s="63">
        <f t="shared" si="8"/>
        <v>0</v>
      </c>
      <c r="AU35" s="63"/>
      <c r="AV35" s="63">
        <f t="shared" si="9"/>
        <v>0</v>
      </c>
      <c r="AW35" s="68">
        <f t="shared" si="10"/>
        <v>9</v>
      </c>
      <c r="AX35" s="69">
        <f t="shared" si="11"/>
        <v>31.95</v>
      </c>
    </row>
    <row r="36" spans="1:50" ht="36" customHeight="1">
      <c r="A36" s="22">
        <v>22</v>
      </c>
      <c r="B36" s="158" t="s">
        <v>100</v>
      </c>
      <c r="C36" s="159"/>
      <c r="D36" s="159"/>
      <c r="E36" s="160"/>
      <c r="F36" s="21" t="s">
        <v>50</v>
      </c>
      <c r="G36" s="23">
        <v>5.19</v>
      </c>
      <c r="H36" s="60"/>
      <c r="I36" s="43"/>
      <c r="J36" s="43"/>
      <c r="K36" s="43"/>
      <c r="L36" s="43">
        <v>1</v>
      </c>
      <c r="M36" s="43"/>
      <c r="N36" s="43"/>
      <c r="O36" s="63">
        <f t="shared" si="0"/>
        <v>1</v>
      </c>
      <c r="P36" s="63" t="s">
        <v>111</v>
      </c>
      <c r="Q36" s="63">
        <f t="shared" si="1"/>
        <v>5.19</v>
      </c>
      <c r="R36" s="60"/>
      <c r="S36" s="76"/>
      <c r="T36" s="43"/>
      <c r="U36" s="76"/>
      <c r="V36" s="43"/>
      <c r="W36" s="63">
        <f t="shared" si="2"/>
        <v>0</v>
      </c>
      <c r="X36" s="63"/>
      <c r="Y36" s="63">
        <f t="shared" si="3"/>
        <v>0</v>
      </c>
      <c r="Z36" s="60"/>
      <c r="AA36" s="43"/>
      <c r="AB36" s="60"/>
      <c r="AC36" s="43"/>
      <c r="AD36" s="63">
        <f t="shared" si="4"/>
        <v>0</v>
      </c>
      <c r="AE36" s="63"/>
      <c r="AF36" s="63">
        <f t="shared" si="5"/>
        <v>0</v>
      </c>
      <c r="AG36" s="64"/>
      <c r="AH36" s="43"/>
      <c r="AI36" s="43"/>
      <c r="AJ36" s="43"/>
      <c r="AK36" s="76"/>
      <c r="AL36" s="63">
        <f t="shared" si="6"/>
        <v>0</v>
      </c>
      <c r="AM36" s="63"/>
      <c r="AN36" s="63">
        <f t="shared" si="7"/>
        <v>0</v>
      </c>
      <c r="AO36" s="102"/>
      <c r="AP36" s="102"/>
      <c r="AQ36" s="102"/>
      <c r="AR36" s="102"/>
      <c r="AS36" s="67"/>
      <c r="AT36" s="63">
        <f t="shared" si="8"/>
        <v>0</v>
      </c>
      <c r="AU36" s="63"/>
      <c r="AV36" s="63">
        <f t="shared" si="9"/>
        <v>0</v>
      </c>
      <c r="AW36" s="68">
        <f t="shared" si="10"/>
        <v>1</v>
      </c>
      <c r="AX36" s="69">
        <f t="shared" si="11"/>
        <v>5.19</v>
      </c>
    </row>
    <row r="37" spans="1:50" ht="28.5" customHeight="1">
      <c r="A37" s="22">
        <v>23</v>
      </c>
      <c r="B37" s="158" t="s">
        <v>36</v>
      </c>
      <c r="C37" s="159"/>
      <c r="D37" s="159"/>
      <c r="E37" s="160"/>
      <c r="F37" s="21" t="s">
        <v>50</v>
      </c>
      <c r="G37" s="23">
        <v>2.28</v>
      </c>
      <c r="H37" s="60"/>
      <c r="I37" s="43"/>
      <c r="J37" s="43"/>
      <c r="K37" s="43"/>
      <c r="L37" s="43"/>
      <c r="M37" s="43">
        <v>7</v>
      </c>
      <c r="N37" s="43"/>
      <c r="O37" s="71">
        <f t="shared" si="0"/>
        <v>7</v>
      </c>
      <c r="P37" s="63" t="s">
        <v>111</v>
      </c>
      <c r="Q37" s="63">
        <f t="shared" si="1"/>
        <v>15.959999999999999</v>
      </c>
      <c r="R37" s="60"/>
      <c r="S37" s="76">
        <v>4</v>
      </c>
      <c r="T37" s="43">
        <v>2</v>
      </c>
      <c r="U37" s="76"/>
      <c r="V37" s="43"/>
      <c r="W37" s="71">
        <f t="shared" si="2"/>
        <v>6</v>
      </c>
      <c r="X37" s="63" t="s">
        <v>111</v>
      </c>
      <c r="Y37" s="63">
        <f t="shared" si="3"/>
        <v>13.68</v>
      </c>
      <c r="Z37" s="60"/>
      <c r="AA37" s="43"/>
      <c r="AB37" s="60"/>
      <c r="AC37" s="43"/>
      <c r="AD37" s="63">
        <f t="shared" si="4"/>
        <v>0</v>
      </c>
      <c r="AE37" s="63"/>
      <c r="AF37" s="63">
        <f t="shared" si="5"/>
        <v>0</v>
      </c>
      <c r="AG37" s="64"/>
      <c r="AH37" s="43"/>
      <c r="AI37" s="43"/>
      <c r="AJ37" s="43"/>
      <c r="AK37" s="76"/>
      <c r="AL37" s="63">
        <f t="shared" si="6"/>
        <v>0</v>
      </c>
      <c r="AM37" s="63"/>
      <c r="AN37" s="63">
        <f t="shared" si="7"/>
        <v>0</v>
      </c>
      <c r="AO37" s="102"/>
      <c r="AP37" s="102"/>
      <c r="AQ37" s="102"/>
      <c r="AR37" s="102"/>
      <c r="AS37" s="67"/>
      <c r="AT37" s="63">
        <f t="shared" si="8"/>
        <v>0</v>
      </c>
      <c r="AU37" s="63"/>
      <c r="AV37" s="63">
        <f t="shared" si="9"/>
        <v>0</v>
      </c>
      <c r="AW37" s="68">
        <f t="shared" si="10"/>
        <v>13</v>
      </c>
      <c r="AX37" s="69">
        <f t="shared" si="11"/>
        <v>29.639999999999997</v>
      </c>
    </row>
    <row r="38" spans="1:50" ht="38.25" customHeight="1">
      <c r="A38" s="22">
        <v>24</v>
      </c>
      <c r="B38" s="158" t="s">
        <v>37</v>
      </c>
      <c r="C38" s="159"/>
      <c r="D38" s="159"/>
      <c r="E38" s="160"/>
      <c r="F38" s="21" t="s">
        <v>50</v>
      </c>
      <c r="G38" s="23">
        <v>3.55</v>
      </c>
      <c r="H38" s="94"/>
      <c r="I38" s="43"/>
      <c r="J38" s="43"/>
      <c r="K38" s="43"/>
      <c r="L38" s="43"/>
      <c r="M38" s="43"/>
      <c r="N38" s="43"/>
      <c r="O38" s="63">
        <f t="shared" si="0"/>
        <v>0</v>
      </c>
      <c r="P38" s="63"/>
      <c r="Q38" s="63">
        <f t="shared" si="1"/>
        <v>0</v>
      </c>
      <c r="R38" s="94"/>
      <c r="S38" s="76">
        <v>4</v>
      </c>
      <c r="T38" s="43">
        <v>5</v>
      </c>
      <c r="U38" s="76"/>
      <c r="V38" s="43"/>
      <c r="W38" s="71">
        <f t="shared" si="2"/>
        <v>9</v>
      </c>
      <c r="X38" s="63" t="s">
        <v>111</v>
      </c>
      <c r="Y38" s="63">
        <f t="shared" si="3"/>
        <v>31.95</v>
      </c>
      <c r="Z38" s="94">
        <v>3</v>
      </c>
      <c r="AA38" s="43"/>
      <c r="AB38" s="94"/>
      <c r="AC38" s="43"/>
      <c r="AD38" s="71">
        <f t="shared" si="4"/>
        <v>3</v>
      </c>
      <c r="AE38" s="63" t="s">
        <v>97</v>
      </c>
      <c r="AF38" s="63">
        <f t="shared" si="5"/>
        <v>10.649999999999999</v>
      </c>
      <c r="AG38" s="64"/>
      <c r="AH38" s="43"/>
      <c r="AI38" s="38"/>
      <c r="AJ38" s="38"/>
      <c r="AK38" s="76"/>
      <c r="AL38" s="63">
        <f t="shared" si="6"/>
        <v>0</v>
      </c>
      <c r="AM38" s="63"/>
      <c r="AN38" s="63">
        <f t="shared" si="7"/>
        <v>0</v>
      </c>
      <c r="AO38" s="102"/>
      <c r="AP38" s="102"/>
      <c r="AQ38" s="102"/>
      <c r="AR38" s="102"/>
      <c r="AS38" s="67"/>
      <c r="AT38" s="63">
        <f t="shared" si="8"/>
        <v>0</v>
      </c>
      <c r="AU38" s="63"/>
      <c r="AV38" s="63">
        <f t="shared" si="9"/>
        <v>0</v>
      </c>
      <c r="AW38" s="68">
        <f t="shared" si="10"/>
        <v>12</v>
      </c>
      <c r="AX38" s="69">
        <f t="shared" si="11"/>
        <v>42.599999999999994</v>
      </c>
    </row>
    <row r="39" spans="1:50" ht="37.5" customHeight="1">
      <c r="A39" s="22">
        <v>25</v>
      </c>
      <c r="B39" s="158" t="s">
        <v>38</v>
      </c>
      <c r="C39" s="159"/>
      <c r="D39" s="159"/>
      <c r="E39" s="160"/>
      <c r="F39" s="21" t="s">
        <v>50</v>
      </c>
      <c r="G39" s="23">
        <v>2.48</v>
      </c>
      <c r="H39" s="60"/>
      <c r="I39" s="43"/>
      <c r="J39" s="43"/>
      <c r="K39" s="43"/>
      <c r="L39" s="43"/>
      <c r="M39" s="43"/>
      <c r="N39" s="43"/>
      <c r="O39" s="63">
        <f t="shared" si="0"/>
        <v>0</v>
      </c>
      <c r="P39" s="63"/>
      <c r="Q39" s="63">
        <f t="shared" si="1"/>
        <v>0</v>
      </c>
      <c r="R39" s="60"/>
      <c r="S39" s="76">
        <v>8</v>
      </c>
      <c r="T39" s="43">
        <v>8</v>
      </c>
      <c r="U39" s="76">
        <v>7</v>
      </c>
      <c r="V39" s="43"/>
      <c r="W39" s="71">
        <f t="shared" si="2"/>
        <v>23</v>
      </c>
      <c r="X39" s="63" t="s">
        <v>111</v>
      </c>
      <c r="Y39" s="63">
        <f t="shared" si="3"/>
        <v>57.04</v>
      </c>
      <c r="Z39" s="60">
        <v>21</v>
      </c>
      <c r="AA39" s="43"/>
      <c r="AB39" s="60"/>
      <c r="AC39" s="43"/>
      <c r="AD39" s="71">
        <f t="shared" si="4"/>
        <v>21</v>
      </c>
      <c r="AE39" s="63" t="s">
        <v>97</v>
      </c>
      <c r="AF39" s="63">
        <f t="shared" si="5"/>
        <v>52.08</v>
      </c>
      <c r="AG39" s="64"/>
      <c r="AH39" s="43"/>
      <c r="AI39" s="38"/>
      <c r="AJ39" s="38"/>
      <c r="AK39" s="76"/>
      <c r="AL39" s="71">
        <f t="shared" si="6"/>
        <v>0</v>
      </c>
      <c r="AM39" s="63"/>
      <c r="AN39" s="63">
        <f t="shared" si="7"/>
        <v>0</v>
      </c>
      <c r="AO39" s="102"/>
      <c r="AP39" s="102"/>
      <c r="AQ39" s="102"/>
      <c r="AR39" s="102"/>
      <c r="AS39" s="67"/>
      <c r="AT39" s="63">
        <f t="shared" si="8"/>
        <v>0</v>
      </c>
      <c r="AU39" s="63"/>
      <c r="AV39" s="63">
        <f t="shared" si="9"/>
        <v>0</v>
      </c>
      <c r="AW39" s="68">
        <f t="shared" si="10"/>
        <v>44</v>
      </c>
      <c r="AX39" s="69">
        <f t="shared" si="11"/>
        <v>109.12</v>
      </c>
    </row>
    <row r="40" spans="1:50" ht="55.5" customHeight="1">
      <c r="A40" s="22">
        <v>26</v>
      </c>
      <c r="B40" s="158" t="s">
        <v>39</v>
      </c>
      <c r="C40" s="159"/>
      <c r="D40" s="159"/>
      <c r="E40" s="160"/>
      <c r="F40" s="21" t="s">
        <v>8</v>
      </c>
      <c r="G40" s="23">
        <v>1.84</v>
      </c>
      <c r="H40" s="60"/>
      <c r="I40" s="43"/>
      <c r="J40" s="43">
        <v>12</v>
      </c>
      <c r="K40" s="43"/>
      <c r="L40" s="43">
        <v>11</v>
      </c>
      <c r="M40" s="43">
        <v>5</v>
      </c>
      <c r="N40" s="43"/>
      <c r="O40" s="71">
        <f t="shared" si="0"/>
        <v>28</v>
      </c>
      <c r="P40" s="63" t="s">
        <v>111</v>
      </c>
      <c r="Q40" s="63">
        <f>O40*G40</f>
        <v>51.52</v>
      </c>
      <c r="R40" s="60"/>
      <c r="S40" s="76"/>
      <c r="T40" s="43"/>
      <c r="U40" s="76"/>
      <c r="V40" s="43">
        <v>12</v>
      </c>
      <c r="W40" s="71">
        <f t="shared" si="2"/>
        <v>12</v>
      </c>
      <c r="X40" s="63" t="s">
        <v>111</v>
      </c>
      <c r="Y40" s="63">
        <f t="shared" si="3"/>
        <v>22.080000000000002</v>
      </c>
      <c r="Z40" s="60"/>
      <c r="AA40" s="43"/>
      <c r="AB40" s="60"/>
      <c r="AC40" s="43"/>
      <c r="AD40" s="71">
        <f t="shared" si="4"/>
        <v>0</v>
      </c>
      <c r="AE40" s="63"/>
      <c r="AF40" s="63">
        <f t="shared" si="5"/>
        <v>0</v>
      </c>
      <c r="AG40" s="64"/>
      <c r="AH40" s="43"/>
      <c r="AI40" s="38"/>
      <c r="AJ40" s="38"/>
      <c r="AK40" s="76"/>
      <c r="AL40" s="71">
        <f t="shared" si="6"/>
        <v>0</v>
      </c>
      <c r="AM40" s="63"/>
      <c r="AN40" s="63">
        <f t="shared" si="7"/>
        <v>0</v>
      </c>
      <c r="AO40" s="102"/>
      <c r="AP40" s="102"/>
      <c r="AQ40" s="102"/>
      <c r="AR40" s="102"/>
      <c r="AS40" s="67"/>
      <c r="AT40" s="63">
        <f t="shared" si="8"/>
        <v>0</v>
      </c>
      <c r="AU40" s="63"/>
      <c r="AV40" s="63">
        <f t="shared" si="9"/>
        <v>0</v>
      </c>
      <c r="AW40" s="68">
        <f t="shared" si="10"/>
        <v>40</v>
      </c>
      <c r="AX40" s="69">
        <f t="shared" si="11"/>
        <v>73.60000000000001</v>
      </c>
    </row>
    <row r="41" spans="1:50" ht="30.75" customHeight="1">
      <c r="A41" s="22">
        <v>27</v>
      </c>
      <c r="B41" s="158" t="s">
        <v>40</v>
      </c>
      <c r="C41" s="159"/>
      <c r="D41" s="159"/>
      <c r="E41" s="160"/>
      <c r="F41" s="21" t="s">
        <v>51</v>
      </c>
      <c r="G41" s="23">
        <v>4.29</v>
      </c>
      <c r="H41" s="60"/>
      <c r="I41" s="43"/>
      <c r="J41" s="43">
        <v>1</v>
      </c>
      <c r="K41" s="43"/>
      <c r="L41" s="43"/>
      <c r="M41" s="43"/>
      <c r="N41" s="43">
        <v>2</v>
      </c>
      <c r="O41" s="63">
        <f t="shared" si="0"/>
        <v>3</v>
      </c>
      <c r="P41" s="63" t="s">
        <v>111</v>
      </c>
      <c r="Q41" s="63">
        <f t="shared" si="1"/>
        <v>12.870000000000001</v>
      </c>
      <c r="R41" s="60"/>
      <c r="S41" s="76"/>
      <c r="T41" s="43"/>
      <c r="U41" s="76"/>
      <c r="V41" s="43"/>
      <c r="W41" s="63">
        <f t="shared" si="2"/>
        <v>0</v>
      </c>
      <c r="X41" s="63"/>
      <c r="Y41" s="63">
        <f t="shared" si="3"/>
        <v>0</v>
      </c>
      <c r="Z41" s="60"/>
      <c r="AA41" s="43"/>
      <c r="AB41" s="60"/>
      <c r="AC41" s="43"/>
      <c r="AD41" s="63">
        <f t="shared" si="4"/>
        <v>0</v>
      </c>
      <c r="AE41" s="63"/>
      <c r="AF41" s="63">
        <f t="shared" si="5"/>
        <v>0</v>
      </c>
      <c r="AG41" s="64">
        <v>5</v>
      </c>
      <c r="AH41" s="43"/>
      <c r="AI41" s="38"/>
      <c r="AJ41" s="38"/>
      <c r="AK41" s="76"/>
      <c r="AL41" s="63">
        <f t="shared" si="6"/>
        <v>5</v>
      </c>
      <c r="AM41" s="63" t="s">
        <v>111</v>
      </c>
      <c r="AN41" s="63">
        <f t="shared" si="7"/>
        <v>21.45</v>
      </c>
      <c r="AO41" s="102"/>
      <c r="AP41" s="102"/>
      <c r="AQ41" s="102"/>
      <c r="AR41" s="102"/>
      <c r="AS41" s="67"/>
      <c r="AT41" s="63">
        <f t="shared" si="8"/>
        <v>0</v>
      </c>
      <c r="AU41" s="63"/>
      <c r="AV41" s="63">
        <f t="shared" si="9"/>
        <v>0</v>
      </c>
      <c r="AW41" s="68">
        <f t="shared" si="10"/>
        <v>8</v>
      </c>
      <c r="AX41" s="69">
        <f t="shared" si="11"/>
        <v>34.32</v>
      </c>
    </row>
    <row r="42" spans="1:50" ht="30.75" customHeight="1">
      <c r="A42" s="22">
        <v>28</v>
      </c>
      <c r="B42" s="158" t="s">
        <v>101</v>
      </c>
      <c r="C42" s="159"/>
      <c r="D42" s="159"/>
      <c r="E42" s="160"/>
      <c r="F42" s="21" t="s">
        <v>51</v>
      </c>
      <c r="G42" s="23">
        <v>1.58</v>
      </c>
      <c r="H42" s="60"/>
      <c r="I42" s="43"/>
      <c r="J42" s="43">
        <v>1</v>
      </c>
      <c r="K42" s="43"/>
      <c r="L42" s="43"/>
      <c r="M42" s="43"/>
      <c r="N42" s="43"/>
      <c r="O42" s="63">
        <f t="shared" si="0"/>
        <v>1</v>
      </c>
      <c r="P42" s="63" t="s">
        <v>111</v>
      </c>
      <c r="Q42" s="63">
        <f t="shared" si="1"/>
        <v>1.58</v>
      </c>
      <c r="R42" s="60"/>
      <c r="S42" s="76"/>
      <c r="T42" s="43"/>
      <c r="U42" s="76"/>
      <c r="V42" s="43"/>
      <c r="W42" s="63">
        <f t="shared" si="2"/>
        <v>0</v>
      </c>
      <c r="X42" s="63"/>
      <c r="Y42" s="63">
        <f t="shared" si="3"/>
        <v>0</v>
      </c>
      <c r="Z42" s="60"/>
      <c r="AA42" s="43"/>
      <c r="AB42" s="60"/>
      <c r="AC42" s="43"/>
      <c r="AD42" s="63">
        <f t="shared" si="4"/>
        <v>0</v>
      </c>
      <c r="AE42" s="63"/>
      <c r="AF42" s="63">
        <f t="shared" si="5"/>
        <v>0</v>
      </c>
      <c r="AG42" s="64"/>
      <c r="AH42" s="43"/>
      <c r="AI42" s="38"/>
      <c r="AJ42" s="38"/>
      <c r="AK42" s="76"/>
      <c r="AL42" s="63">
        <f t="shared" si="6"/>
        <v>0</v>
      </c>
      <c r="AM42" s="63"/>
      <c r="AN42" s="63">
        <f t="shared" si="7"/>
        <v>0</v>
      </c>
      <c r="AO42" s="102"/>
      <c r="AP42" s="102"/>
      <c r="AQ42" s="102"/>
      <c r="AR42" s="102"/>
      <c r="AS42" s="67"/>
      <c r="AT42" s="63">
        <f t="shared" si="8"/>
        <v>0</v>
      </c>
      <c r="AU42" s="63"/>
      <c r="AV42" s="63">
        <f t="shared" si="9"/>
        <v>0</v>
      </c>
      <c r="AW42" s="68">
        <f t="shared" si="10"/>
        <v>1</v>
      </c>
      <c r="AX42" s="69">
        <f t="shared" si="11"/>
        <v>1.58</v>
      </c>
    </row>
    <row r="43" spans="1:50" ht="27" customHeight="1">
      <c r="A43" s="22">
        <v>29</v>
      </c>
      <c r="B43" s="158" t="s">
        <v>41</v>
      </c>
      <c r="C43" s="159"/>
      <c r="D43" s="159"/>
      <c r="E43" s="160"/>
      <c r="F43" s="21" t="s">
        <v>14</v>
      </c>
      <c r="G43" s="23">
        <v>8.75</v>
      </c>
      <c r="H43" s="60"/>
      <c r="I43" s="43"/>
      <c r="J43" s="43"/>
      <c r="K43" s="43"/>
      <c r="L43" s="43"/>
      <c r="M43" s="43"/>
      <c r="N43" s="43"/>
      <c r="O43" s="63">
        <f t="shared" si="0"/>
        <v>0</v>
      </c>
      <c r="P43" s="63"/>
      <c r="Q43" s="63">
        <f t="shared" si="1"/>
        <v>0</v>
      </c>
      <c r="R43" s="60"/>
      <c r="S43" s="76"/>
      <c r="T43" s="43"/>
      <c r="U43" s="76"/>
      <c r="V43" s="43"/>
      <c r="W43" s="71">
        <f t="shared" si="2"/>
        <v>0</v>
      </c>
      <c r="X43" s="63"/>
      <c r="Y43" s="63">
        <f t="shared" si="3"/>
        <v>0</v>
      </c>
      <c r="Z43" s="60"/>
      <c r="AA43" s="43"/>
      <c r="AB43" s="60"/>
      <c r="AC43" s="43"/>
      <c r="AD43" s="63">
        <f t="shared" si="4"/>
        <v>0</v>
      </c>
      <c r="AE43" s="63"/>
      <c r="AF43" s="63">
        <f t="shared" si="5"/>
        <v>0</v>
      </c>
      <c r="AG43" s="64"/>
      <c r="AH43" s="43"/>
      <c r="AI43" s="38"/>
      <c r="AJ43" s="38"/>
      <c r="AK43" s="76"/>
      <c r="AL43" s="63">
        <f t="shared" si="6"/>
        <v>0</v>
      </c>
      <c r="AM43" s="63"/>
      <c r="AN43" s="63">
        <f t="shared" si="7"/>
        <v>0</v>
      </c>
      <c r="AO43" s="102"/>
      <c r="AP43" s="102"/>
      <c r="AQ43" s="102"/>
      <c r="AR43" s="102">
        <v>1</v>
      </c>
      <c r="AS43" s="67"/>
      <c r="AT43" s="63">
        <f t="shared" si="8"/>
        <v>1</v>
      </c>
      <c r="AU43" s="63" t="s">
        <v>63</v>
      </c>
      <c r="AV43" s="63">
        <f t="shared" si="9"/>
        <v>8.75</v>
      </c>
      <c r="AW43" s="68">
        <f t="shared" si="10"/>
        <v>1</v>
      </c>
      <c r="AX43" s="69">
        <f t="shared" si="11"/>
        <v>8.75</v>
      </c>
    </row>
    <row r="44" spans="1:50" ht="35.25" customHeight="1">
      <c r="A44" s="22">
        <v>30</v>
      </c>
      <c r="B44" s="158" t="s">
        <v>42</v>
      </c>
      <c r="C44" s="159"/>
      <c r="D44" s="159"/>
      <c r="E44" s="160"/>
      <c r="F44" s="21" t="s">
        <v>59</v>
      </c>
      <c r="G44" s="23">
        <v>22.22</v>
      </c>
      <c r="H44" s="60"/>
      <c r="I44" s="43"/>
      <c r="J44" s="43"/>
      <c r="K44" s="43"/>
      <c r="L44" s="43"/>
      <c r="M44" s="43"/>
      <c r="N44" s="43"/>
      <c r="O44" s="63">
        <f t="shared" si="0"/>
        <v>0</v>
      </c>
      <c r="P44" s="63"/>
      <c r="Q44" s="63">
        <f t="shared" si="1"/>
        <v>0</v>
      </c>
      <c r="R44" s="60"/>
      <c r="S44" s="76"/>
      <c r="T44" s="43"/>
      <c r="U44" s="76">
        <v>0.77</v>
      </c>
      <c r="V44" s="43"/>
      <c r="W44" s="74">
        <f t="shared" si="2"/>
        <v>0.77</v>
      </c>
      <c r="X44" s="63" t="s">
        <v>111</v>
      </c>
      <c r="Y44" s="63">
        <f t="shared" si="3"/>
        <v>17.1094</v>
      </c>
      <c r="Z44" s="60"/>
      <c r="AA44" s="43"/>
      <c r="AB44" s="60"/>
      <c r="AC44" s="43"/>
      <c r="AD44" s="63">
        <f t="shared" si="4"/>
        <v>0</v>
      </c>
      <c r="AE44" s="63"/>
      <c r="AF44" s="63">
        <f t="shared" si="5"/>
        <v>0</v>
      </c>
      <c r="AG44" s="64"/>
      <c r="AH44" s="43"/>
      <c r="AI44" s="38"/>
      <c r="AJ44" s="38"/>
      <c r="AK44" s="76"/>
      <c r="AL44" s="63">
        <f t="shared" si="6"/>
        <v>0</v>
      </c>
      <c r="AM44" s="63"/>
      <c r="AN44" s="63">
        <f t="shared" si="7"/>
        <v>0</v>
      </c>
      <c r="AO44" s="102"/>
      <c r="AP44" s="102"/>
      <c r="AQ44" s="102"/>
      <c r="AR44" s="102"/>
      <c r="AS44" s="67"/>
      <c r="AT44" s="63">
        <f t="shared" si="8"/>
        <v>0</v>
      </c>
      <c r="AU44" s="63"/>
      <c r="AV44" s="63">
        <f t="shared" si="9"/>
        <v>0</v>
      </c>
      <c r="AW44" s="68">
        <f t="shared" si="10"/>
        <v>0.77</v>
      </c>
      <c r="AX44" s="69">
        <f t="shared" si="11"/>
        <v>17.1094</v>
      </c>
    </row>
    <row r="45" spans="1:50" ht="27" customHeight="1">
      <c r="A45" s="22">
        <v>31</v>
      </c>
      <c r="B45" s="158" t="s">
        <v>107</v>
      </c>
      <c r="C45" s="159"/>
      <c r="D45" s="159"/>
      <c r="E45" s="160"/>
      <c r="F45" s="21" t="s">
        <v>13</v>
      </c>
      <c r="G45" s="23">
        <v>5.28</v>
      </c>
      <c r="H45" s="60">
        <v>7</v>
      </c>
      <c r="I45" s="43">
        <v>16</v>
      </c>
      <c r="J45" s="43"/>
      <c r="K45" s="43"/>
      <c r="L45" s="43"/>
      <c r="M45" s="43"/>
      <c r="N45" s="43"/>
      <c r="O45" s="63">
        <f t="shared" si="0"/>
        <v>23</v>
      </c>
      <c r="P45" s="63" t="s">
        <v>111</v>
      </c>
      <c r="Q45" s="63">
        <f t="shared" si="1"/>
        <v>121.44000000000001</v>
      </c>
      <c r="R45" s="60"/>
      <c r="S45" s="76"/>
      <c r="T45" s="43"/>
      <c r="U45" s="76"/>
      <c r="V45" s="43"/>
      <c r="W45" s="63">
        <f t="shared" si="2"/>
        <v>0</v>
      </c>
      <c r="X45" s="63"/>
      <c r="Y45" s="63">
        <f t="shared" si="3"/>
        <v>0</v>
      </c>
      <c r="Z45" s="60"/>
      <c r="AA45" s="43"/>
      <c r="AB45" s="60"/>
      <c r="AC45" s="43"/>
      <c r="AD45" s="63">
        <f t="shared" si="4"/>
        <v>0</v>
      </c>
      <c r="AE45" s="63"/>
      <c r="AF45" s="63">
        <f t="shared" si="5"/>
        <v>0</v>
      </c>
      <c r="AG45" s="64"/>
      <c r="AH45" s="43"/>
      <c r="AI45" s="38"/>
      <c r="AJ45" s="38"/>
      <c r="AK45" s="76"/>
      <c r="AL45" s="71">
        <f t="shared" si="6"/>
        <v>0</v>
      </c>
      <c r="AM45" s="63"/>
      <c r="AN45" s="63">
        <f t="shared" si="7"/>
        <v>0</v>
      </c>
      <c r="AO45" s="102"/>
      <c r="AP45" s="102"/>
      <c r="AQ45" s="102"/>
      <c r="AR45" s="102"/>
      <c r="AS45" s="67"/>
      <c r="AT45" s="63">
        <f t="shared" si="8"/>
        <v>0</v>
      </c>
      <c r="AU45" s="63"/>
      <c r="AV45" s="63">
        <f t="shared" si="9"/>
        <v>0</v>
      </c>
      <c r="AW45" s="68">
        <f t="shared" si="10"/>
        <v>23</v>
      </c>
      <c r="AX45" s="69">
        <f t="shared" si="11"/>
        <v>121.44000000000001</v>
      </c>
    </row>
    <row r="46" spans="1:50" ht="59.25" customHeight="1">
      <c r="A46" s="22">
        <v>32</v>
      </c>
      <c r="B46" s="183" t="s">
        <v>43</v>
      </c>
      <c r="C46" s="184"/>
      <c r="D46" s="184"/>
      <c r="E46" s="185"/>
      <c r="F46" s="25" t="s">
        <v>13</v>
      </c>
      <c r="G46" s="23">
        <v>1.15</v>
      </c>
      <c r="H46" s="77"/>
      <c r="I46" s="79"/>
      <c r="J46" s="79"/>
      <c r="K46" s="79"/>
      <c r="L46" s="79"/>
      <c r="M46" s="79"/>
      <c r="N46" s="79"/>
      <c r="O46" s="81">
        <f t="shared" si="0"/>
        <v>0</v>
      </c>
      <c r="P46" s="81"/>
      <c r="Q46" s="81">
        <f t="shared" si="1"/>
        <v>0</v>
      </c>
      <c r="R46" s="77"/>
      <c r="S46" s="76">
        <v>24</v>
      </c>
      <c r="T46" s="79"/>
      <c r="U46" s="76"/>
      <c r="V46" s="79"/>
      <c r="W46" s="105">
        <f t="shared" si="2"/>
        <v>24</v>
      </c>
      <c r="X46" s="63" t="s">
        <v>111</v>
      </c>
      <c r="Y46" s="81">
        <f t="shared" si="3"/>
        <v>27.599999999999998</v>
      </c>
      <c r="Z46" s="77"/>
      <c r="AA46" s="79"/>
      <c r="AB46" s="77"/>
      <c r="AC46" s="79"/>
      <c r="AD46" s="81">
        <f t="shared" si="4"/>
        <v>0</v>
      </c>
      <c r="AE46" s="81"/>
      <c r="AF46" s="81">
        <f t="shared" si="5"/>
        <v>0</v>
      </c>
      <c r="AG46" s="64"/>
      <c r="AH46" s="79"/>
      <c r="AI46" s="106"/>
      <c r="AJ46" s="106"/>
      <c r="AK46" s="76"/>
      <c r="AL46" s="81">
        <f t="shared" si="6"/>
        <v>0</v>
      </c>
      <c r="AM46" s="81"/>
      <c r="AN46" s="81">
        <f t="shared" si="7"/>
        <v>0</v>
      </c>
      <c r="AO46" s="107"/>
      <c r="AP46" s="107"/>
      <c r="AQ46" s="107"/>
      <c r="AR46" s="107"/>
      <c r="AS46" s="67"/>
      <c r="AT46" s="81">
        <f t="shared" si="8"/>
        <v>0</v>
      </c>
      <c r="AU46" s="81"/>
      <c r="AV46" s="81">
        <f t="shared" si="9"/>
        <v>0</v>
      </c>
      <c r="AW46" s="84">
        <f t="shared" si="10"/>
        <v>24</v>
      </c>
      <c r="AX46" s="85">
        <f t="shared" si="11"/>
        <v>27.599999999999998</v>
      </c>
    </row>
    <row r="47" spans="1:50" ht="13.5" customHeight="1">
      <c r="A47" s="27"/>
      <c r="B47" s="26" t="s">
        <v>44</v>
      </c>
      <c r="C47" s="26"/>
      <c r="D47" s="26"/>
      <c r="E47" s="26"/>
      <c r="F47" s="24"/>
      <c r="G47" s="23"/>
      <c r="H47" s="86"/>
      <c r="I47" s="44"/>
      <c r="J47" s="44"/>
      <c r="K47" s="44"/>
      <c r="L47" s="44"/>
      <c r="M47" s="44"/>
      <c r="N47" s="44"/>
      <c r="O47" s="89"/>
      <c r="P47" s="89"/>
      <c r="Q47" s="89"/>
      <c r="R47" s="86"/>
      <c r="S47" s="64"/>
      <c r="T47" s="44"/>
      <c r="U47" s="76"/>
      <c r="V47" s="44"/>
      <c r="W47" s="89"/>
      <c r="X47" s="89"/>
      <c r="Y47" s="89"/>
      <c r="Z47" s="86"/>
      <c r="AA47" s="108"/>
      <c r="AB47" s="86"/>
      <c r="AC47" s="108"/>
      <c r="AD47" s="89"/>
      <c r="AE47" s="89"/>
      <c r="AF47" s="89"/>
      <c r="AG47" s="64"/>
      <c r="AH47" s="44"/>
      <c r="AI47" s="19"/>
      <c r="AJ47" s="19"/>
      <c r="AK47" s="76"/>
      <c r="AL47" s="89"/>
      <c r="AM47" s="89"/>
      <c r="AN47" s="89"/>
      <c r="AO47" s="109"/>
      <c r="AP47" s="109"/>
      <c r="AQ47" s="109"/>
      <c r="AR47" s="109"/>
      <c r="AS47" s="67"/>
      <c r="AT47" s="89"/>
      <c r="AU47" s="89"/>
      <c r="AV47" s="89"/>
      <c r="AW47" s="89"/>
      <c r="AX47" s="110"/>
    </row>
    <row r="48" spans="1:50" ht="27.75" customHeight="1">
      <c r="A48" s="22">
        <v>33</v>
      </c>
      <c r="B48" s="175" t="s">
        <v>102</v>
      </c>
      <c r="C48" s="175"/>
      <c r="D48" s="175"/>
      <c r="E48" s="175"/>
      <c r="F48" s="21" t="s">
        <v>13</v>
      </c>
      <c r="G48" s="23">
        <v>4.94</v>
      </c>
      <c r="H48" s="60"/>
      <c r="I48" s="43"/>
      <c r="J48" s="43"/>
      <c r="K48" s="43"/>
      <c r="L48" s="43"/>
      <c r="M48" s="43"/>
      <c r="N48" s="43"/>
      <c r="O48" s="63">
        <f>H48+I48+J48+K48+L48+M48+N48</f>
        <v>0</v>
      </c>
      <c r="P48" s="63"/>
      <c r="Q48" s="63">
        <f>O48*G48</f>
        <v>0</v>
      </c>
      <c r="R48" s="60"/>
      <c r="S48" s="64"/>
      <c r="T48" s="43"/>
      <c r="U48" s="76"/>
      <c r="V48" s="43"/>
      <c r="W48" s="63">
        <f>R48+S48+T48+U48+V48</f>
        <v>0</v>
      </c>
      <c r="X48" s="63"/>
      <c r="Y48" s="63">
        <f>W48*G48</f>
        <v>0</v>
      </c>
      <c r="Z48" s="60"/>
      <c r="AA48" s="95"/>
      <c r="AB48" s="60"/>
      <c r="AC48" s="95"/>
      <c r="AD48" s="63">
        <f>AB48+Z48+AC48</f>
        <v>0</v>
      </c>
      <c r="AE48" s="63"/>
      <c r="AF48" s="63">
        <f>AD48*G48</f>
        <v>0</v>
      </c>
      <c r="AG48" s="64"/>
      <c r="AH48" s="43"/>
      <c r="AI48" s="38">
        <v>4</v>
      </c>
      <c r="AJ48" s="38"/>
      <c r="AK48" s="76"/>
      <c r="AL48" s="63">
        <f>AG48+AH48+AI48+AJ48+AK48</f>
        <v>4</v>
      </c>
      <c r="AM48" s="63" t="s">
        <v>111</v>
      </c>
      <c r="AN48" s="63">
        <f>AL48*G48</f>
        <v>19.76</v>
      </c>
      <c r="AO48" s="102"/>
      <c r="AP48" s="102"/>
      <c r="AQ48" s="102"/>
      <c r="AR48" s="102"/>
      <c r="AS48" s="67"/>
      <c r="AT48" s="63">
        <f>AO48+AP48+AQ48+AS48+AR48</f>
        <v>0</v>
      </c>
      <c r="AU48" s="63"/>
      <c r="AV48" s="63">
        <f>AT48*G48</f>
        <v>0</v>
      </c>
      <c r="AW48" s="68">
        <f>AT48+AL48+AD48+W48+O48</f>
        <v>4</v>
      </c>
      <c r="AX48" s="69">
        <f>AW48*G48</f>
        <v>19.76</v>
      </c>
    </row>
    <row r="49" spans="1:50" ht="27.75" customHeight="1" thickBot="1">
      <c r="A49" s="22">
        <v>34</v>
      </c>
      <c r="B49" s="175" t="s">
        <v>108</v>
      </c>
      <c r="C49" s="175"/>
      <c r="D49" s="175"/>
      <c r="E49" s="175"/>
      <c r="F49" s="21" t="s">
        <v>46</v>
      </c>
      <c r="G49" s="23">
        <v>84.14</v>
      </c>
      <c r="H49" s="60"/>
      <c r="I49" s="43"/>
      <c r="J49" s="43"/>
      <c r="K49" s="43"/>
      <c r="L49" s="43"/>
      <c r="M49" s="43"/>
      <c r="N49" s="43"/>
      <c r="O49" s="63">
        <f>H49+I49+J49+K49+L49+M49+N49</f>
        <v>0</v>
      </c>
      <c r="P49" s="63"/>
      <c r="Q49" s="63">
        <f>O49*G49</f>
        <v>0</v>
      </c>
      <c r="R49" s="60"/>
      <c r="S49" s="64"/>
      <c r="T49" s="43"/>
      <c r="U49" s="76"/>
      <c r="V49" s="43"/>
      <c r="W49" s="63">
        <f>R49+S49+T49+U49+V49</f>
        <v>0</v>
      </c>
      <c r="X49" s="63"/>
      <c r="Y49" s="63">
        <f>W49*G49</f>
        <v>0</v>
      </c>
      <c r="Z49" s="60"/>
      <c r="AA49" s="95"/>
      <c r="AB49" s="60"/>
      <c r="AC49" s="95"/>
      <c r="AD49" s="63">
        <f>AB49+Z49+AC49</f>
        <v>0</v>
      </c>
      <c r="AE49" s="63"/>
      <c r="AF49" s="63">
        <f>AD49*G49</f>
        <v>0</v>
      </c>
      <c r="AG49" s="64"/>
      <c r="AH49" s="43"/>
      <c r="AI49" s="38">
        <v>1.5</v>
      </c>
      <c r="AJ49" s="38"/>
      <c r="AK49" s="76"/>
      <c r="AL49" s="63">
        <f>AG49+AH49+AI49+AJ49+AK49</f>
        <v>1.5</v>
      </c>
      <c r="AM49" s="63" t="s">
        <v>111</v>
      </c>
      <c r="AN49" s="63">
        <f>AL49*G49</f>
        <v>126.21000000000001</v>
      </c>
      <c r="AO49" s="102"/>
      <c r="AP49" s="102"/>
      <c r="AQ49" s="102"/>
      <c r="AR49" s="102"/>
      <c r="AS49" s="67"/>
      <c r="AT49" s="63">
        <f>AO49+AP49+AQ49+AS49+AR49</f>
        <v>0</v>
      </c>
      <c r="AU49" s="63"/>
      <c r="AV49" s="63">
        <f>AT49*G49</f>
        <v>0</v>
      </c>
      <c r="AW49" s="68">
        <f>AT49+AL49+AD49+W49+O49</f>
        <v>1.5</v>
      </c>
      <c r="AX49" s="69">
        <f>AW49*G49</f>
        <v>126.21000000000001</v>
      </c>
    </row>
    <row r="50" spans="1:51" s="6" customFormat="1" ht="36.75" customHeight="1" thickBot="1">
      <c r="A50" s="156" t="s">
        <v>56</v>
      </c>
      <c r="B50" s="157"/>
      <c r="C50" s="157"/>
      <c r="D50" s="157"/>
      <c r="E50" s="157"/>
      <c r="F50" s="157"/>
      <c r="G50" s="157"/>
      <c r="H50" s="47" t="s">
        <v>70</v>
      </c>
      <c r="I50" s="47" t="s">
        <v>71</v>
      </c>
      <c r="J50" s="47" t="s">
        <v>72</v>
      </c>
      <c r="K50" s="47" t="s">
        <v>73</v>
      </c>
      <c r="L50" s="47" t="s">
        <v>74</v>
      </c>
      <c r="M50" s="47" t="s">
        <v>75</v>
      </c>
      <c r="N50" s="47" t="s">
        <v>76</v>
      </c>
      <c r="O50" s="140" t="s">
        <v>4</v>
      </c>
      <c r="P50" s="140"/>
      <c r="Q50" s="140"/>
      <c r="R50" s="49" t="s">
        <v>77</v>
      </c>
      <c r="S50" s="49" t="s">
        <v>78</v>
      </c>
      <c r="T50" s="49" t="s">
        <v>79</v>
      </c>
      <c r="U50" s="49" t="s">
        <v>80</v>
      </c>
      <c r="V50" s="50" t="s">
        <v>81</v>
      </c>
      <c r="W50" s="140" t="s">
        <v>2</v>
      </c>
      <c r="X50" s="140"/>
      <c r="Y50" s="140"/>
      <c r="Z50" s="49" t="s">
        <v>82</v>
      </c>
      <c r="AA50" s="49" t="s">
        <v>83</v>
      </c>
      <c r="AB50" s="49" t="s">
        <v>84</v>
      </c>
      <c r="AC50" s="49" t="s">
        <v>85</v>
      </c>
      <c r="AD50" s="140" t="s">
        <v>3</v>
      </c>
      <c r="AE50" s="140"/>
      <c r="AF50" s="140"/>
      <c r="AG50" s="51" t="s">
        <v>86</v>
      </c>
      <c r="AH50" s="51" t="s">
        <v>87</v>
      </c>
      <c r="AI50" s="52" t="s">
        <v>88</v>
      </c>
      <c r="AJ50" s="51" t="s">
        <v>89</v>
      </c>
      <c r="AK50" s="51" t="s">
        <v>90</v>
      </c>
      <c r="AL50" s="140" t="s">
        <v>10</v>
      </c>
      <c r="AM50" s="140"/>
      <c r="AN50" s="140"/>
      <c r="AO50" s="49" t="s">
        <v>91</v>
      </c>
      <c r="AP50" s="49" t="s">
        <v>92</v>
      </c>
      <c r="AQ50" s="49" t="s">
        <v>93</v>
      </c>
      <c r="AR50" s="49" t="s">
        <v>94</v>
      </c>
      <c r="AS50" s="49" t="s">
        <v>95</v>
      </c>
      <c r="AT50" s="140" t="s">
        <v>5</v>
      </c>
      <c r="AU50" s="140"/>
      <c r="AV50" s="140"/>
      <c r="AW50" s="141" t="s">
        <v>6</v>
      </c>
      <c r="AX50" s="141"/>
      <c r="AY50" s="4"/>
    </row>
    <row r="51" spans="1:51" s="8" customFormat="1" ht="19.5" customHeight="1">
      <c r="A51" s="7"/>
      <c r="B51" s="142" t="s">
        <v>57</v>
      </c>
      <c r="C51" s="143"/>
      <c r="D51" s="143"/>
      <c r="E51" s="144"/>
      <c r="F51" s="145" t="s">
        <v>9</v>
      </c>
      <c r="G51" s="146"/>
      <c r="H51" s="113"/>
      <c r="I51" s="113"/>
      <c r="J51" s="114"/>
      <c r="K51" s="114"/>
      <c r="L51" s="115"/>
      <c r="M51" s="115"/>
      <c r="N51" s="115"/>
      <c r="O51" s="147">
        <f>SUM(H51:N51)</f>
        <v>0</v>
      </c>
      <c r="P51" s="148"/>
      <c r="Q51" s="149"/>
      <c r="R51" s="114"/>
      <c r="S51" s="114"/>
      <c r="T51" s="114"/>
      <c r="U51" s="114"/>
      <c r="V51" s="114"/>
      <c r="W51" s="150">
        <f>SUM(R51:V51)</f>
        <v>0</v>
      </c>
      <c r="X51" s="151"/>
      <c r="Y51" s="152"/>
      <c r="Z51" s="116"/>
      <c r="AA51" s="117"/>
      <c r="AB51" s="118"/>
      <c r="AC51" s="118"/>
      <c r="AD51" s="147">
        <f>SUM(Z51:AC51)</f>
        <v>0</v>
      </c>
      <c r="AE51" s="148"/>
      <c r="AF51" s="149"/>
      <c r="AG51" s="114"/>
      <c r="AH51" s="114"/>
      <c r="AI51" s="114"/>
      <c r="AJ51" s="114"/>
      <c r="AK51" s="114"/>
      <c r="AL51" s="147">
        <f>SUM(AG51:AK51)</f>
        <v>0</v>
      </c>
      <c r="AM51" s="148"/>
      <c r="AN51" s="149"/>
      <c r="AO51" s="119"/>
      <c r="AP51" s="119"/>
      <c r="AQ51" s="121"/>
      <c r="AR51" s="120"/>
      <c r="AS51" s="121"/>
      <c r="AT51" s="153">
        <f>SUM(AO51:AS51)</f>
        <v>0</v>
      </c>
      <c r="AU51" s="154"/>
      <c r="AV51" s="155"/>
      <c r="AW51" s="133">
        <f>SUM(AT51+AL51+AD51+W51+O51)</f>
        <v>0</v>
      </c>
      <c r="AX51" s="134"/>
      <c r="AY51" s="4"/>
    </row>
    <row r="52" spans="1:51" s="8" customFormat="1" ht="19.5" customHeight="1" thickBot="1">
      <c r="A52" s="9"/>
      <c r="B52" s="135" t="s">
        <v>18</v>
      </c>
      <c r="C52" s="135"/>
      <c r="D52" s="135"/>
      <c r="E52" s="135"/>
      <c r="F52" s="136" t="s">
        <v>19</v>
      </c>
      <c r="G52" s="136"/>
      <c r="H52" s="122"/>
      <c r="I52" s="122"/>
      <c r="J52" s="122"/>
      <c r="K52" s="122"/>
      <c r="L52" s="122"/>
      <c r="M52" s="122"/>
      <c r="N52" s="122"/>
      <c r="O52" s="137">
        <f>SUM(Q13:Q49)</f>
        <v>484.75438999999994</v>
      </c>
      <c r="P52" s="138"/>
      <c r="Q52" s="138"/>
      <c r="R52" s="122"/>
      <c r="S52" s="122"/>
      <c r="T52" s="122"/>
      <c r="U52" s="122"/>
      <c r="V52" s="123"/>
      <c r="W52" s="137">
        <f>SUM(Y13:Y49)</f>
        <v>789.2449</v>
      </c>
      <c r="X52" s="138"/>
      <c r="Y52" s="138"/>
      <c r="Z52" s="124"/>
      <c r="AA52" s="125"/>
      <c r="AB52" s="123"/>
      <c r="AC52" s="122"/>
      <c r="AD52" s="137">
        <f>SUM(AF13:AF49)</f>
        <v>288.858</v>
      </c>
      <c r="AE52" s="138"/>
      <c r="AF52" s="138"/>
      <c r="AG52" s="122"/>
      <c r="AH52" s="121"/>
      <c r="AI52" s="122"/>
      <c r="AJ52" s="122"/>
      <c r="AK52" s="122"/>
      <c r="AL52" s="137">
        <f>SUM(AN13:AN49)</f>
        <v>718.0610000000001</v>
      </c>
      <c r="AM52" s="138"/>
      <c r="AN52" s="138"/>
      <c r="AO52" s="121"/>
      <c r="AP52" s="121"/>
      <c r="AQ52" s="121"/>
      <c r="AR52" s="120"/>
      <c r="AS52" s="121"/>
      <c r="AT52" s="137">
        <f>SUM(AV13:AV49)</f>
        <v>8.75</v>
      </c>
      <c r="AU52" s="138"/>
      <c r="AV52" s="138"/>
      <c r="AW52" s="139">
        <f>SUM(AX13:AX49)</f>
        <v>2289.66829</v>
      </c>
      <c r="AX52" s="139"/>
      <c r="AY52" s="4"/>
    </row>
    <row r="53" spans="2:50" ht="24.75" customHeight="1">
      <c r="B53" s="20"/>
      <c r="H53" s="126"/>
      <c r="O53" s="131"/>
      <c r="P53" s="131"/>
      <c r="Q53" s="131"/>
      <c r="W53" s="132"/>
      <c r="X53" s="132"/>
      <c r="Y53" s="132"/>
      <c r="Z53" s="127"/>
      <c r="AA53" s="127"/>
      <c r="AD53" s="132"/>
      <c r="AE53" s="132"/>
      <c r="AF53" s="132"/>
      <c r="AL53" s="132"/>
      <c r="AM53" s="132"/>
      <c r="AN53" s="132"/>
      <c r="AW53" s="129"/>
      <c r="AX53" s="112"/>
    </row>
    <row r="54" spans="2:47" ht="24.75" customHeight="1">
      <c r="B54" s="20"/>
      <c r="AJ54" s="37"/>
      <c r="AP54" s="37"/>
      <c r="AT54" s="189">
        <f>AW51-AL51</f>
        <v>0</v>
      </c>
      <c r="AU54" s="131"/>
    </row>
    <row r="55" ht="24.75" customHeight="1">
      <c r="B55" s="190" t="s">
        <v>64</v>
      </c>
    </row>
  </sheetData>
  <sheetProtection/>
  <autoFilter ref="H9:AX52"/>
  <mergeCells count="83">
    <mergeCell ref="O53:Q53"/>
    <mergeCell ref="W53:Y53"/>
    <mergeCell ref="AD53:AF53"/>
    <mergeCell ref="AL53:AN53"/>
    <mergeCell ref="AT54:AU54"/>
    <mergeCell ref="AT51:AV51"/>
    <mergeCell ref="AW51:AX51"/>
    <mergeCell ref="B52:E52"/>
    <mergeCell ref="F52:G52"/>
    <mergeCell ref="O52:Q52"/>
    <mergeCell ref="W52:Y52"/>
    <mergeCell ref="AD52:AF52"/>
    <mergeCell ref="AL52:AN52"/>
    <mergeCell ref="AT52:AV52"/>
    <mergeCell ref="AW52:AX52"/>
    <mergeCell ref="B51:E51"/>
    <mergeCell ref="F51:G51"/>
    <mergeCell ref="O51:Q51"/>
    <mergeCell ref="W51:Y51"/>
    <mergeCell ref="AD51:AF51"/>
    <mergeCell ref="AL51:AN51"/>
    <mergeCell ref="O50:Q50"/>
    <mergeCell ref="W50:Y50"/>
    <mergeCell ref="AD50:AF50"/>
    <mergeCell ref="AL50:AN50"/>
    <mergeCell ref="AT50:AV50"/>
    <mergeCell ref="AW50:AX50"/>
    <mergeCell ref="A50:G50"/>
    <mergeCell ref="B49:E49"/>
    <mergeCell ref="B48:E48"/>
    <mergeCell ref="B44:E44"/>
    <mergeCell ref="B45:E45"/>
    <mergeCell ref="B46:E46"/>
    <mergeCell ref="B41:E41"/>
    <mergeCell ref="B42:E42"/>
    <mergeCell ref="B43:E43"/>
    <mergeCell ref="B37:E37"/>
    <mergeCell ref="B38:E38"/>
    <mergeCell ref="B39:E39"/>
    <mergeCell ref="B40:E40"/>
    <mergeCell ref="B33:E33"/>
    <mergeCell ref="B34:E34"/>
    <mergeCell ref="B35:E35"/>
    <mergeCell ref="B36:E36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B20:E20"/>
    <mergeCell ref="B21:E21"/>
    <mergeCell ref="B22:E22"/>
    <mergeCell ref="B18:E18"/>
    <mergeCell ref="B17:E17"/>
    <mergeCell ref="B14:E14"/>
    <mergeCell ref="B16:E16"/>
    <mergeCell ref="B10:E10"/>
    <mergeCell ref="B13:E13"/>
    <mergeCell ref="AO7:AS7"/>
    <mergeCell ref="AT7:AV7"/>
    <mergeCell ref="AW7:AX8"/>
    <mergeCell ref="O8:Q8"/>
    <mergeCell ref="W8:Y8"/>
    <mergeCell ref="AD8:AF8"/>
    <mergeCell ref="AL8:AN8"/>
    <mergeCell ref="AT8:AV8"/>
    <mergeCell ref="R7:V7"/>
    <mergeCell ref="W7:Y7"/>
    <mergeCell ref="Z7:AC7"/>
    <mergeCell ref="AD7:AF7"/>
    <mergeCell ref="AG7:AK7"/>
    <mergeCell ref="AL7:AN7"/>
    <mergeCell ref="A7:A9"/>
    <mergeCell ref="B7:E9"/>
    <mergeCell ref="F7:F9"/>
    <mergeCell ref="G7:G9"/>
    <mergeCell ref="H7:N7"/>
    <mergeCell ref="O7:Q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Амургосэнергонадзор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Поварницын</dc:creator>
  <cp:keywords/>
  <dc:description/>
  <cp:lastModifiedBy>1</cp:lastModifiedBy>
  <cp:lastPrinted>2017-02-16T22:24:45Z</cp:lastPrinted>
  <dcterms:created xsi:type="dcterms:W3CDTF">2005-04-02T09:44:50Z</dcterms:created>
  <dcterms:modified xsi:type="dcterms:W3CDTF">2022-03-02T02:19:07Z</dcterms:modified>
  <cp:category/>
  <cp:version/>
  <cp:contentType/>
  <cp:contentStatus/>
</cp:coreProperties>
</file>